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50" windowHeight="68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'Доходы'!$10:$10</definedName>
    <definedName name="_xlnm.Print_Area" localSheetId="0">'Доходы'!$A$1:$C$165</definedName>
    <definedName name="_xlnm.Print_Area" localSheetId="1">'Расходы'!$A$1:$D$52</definedName>
  </definedNames>
  <calcPr fullCalcOnLoad="1"/>
</workbook>
</file>

<file path=xl/comments1.xml><?xml version="1.0" encoding="utf-8"?>
<comments xmlns="http://schemas.openxmlformats.org/spreadsheetml/2006/main">
  <authors>
    <author>Автор</author>
    <author>Евгений C. Петров</author>
  </authors>
  <commentList>
    <comment ref="C99" authorId="0">
      <text>
        <r>
          <rPr>
            <b/>
            <sz val="9"/>
            <rFont val="Tahoma"/>
            <family val="2"/>
          </rPr>
          <t>ФБ - 3000
ОБ - 260,9</t>
        </r>
      </text>
    </comment>
    <comment ref="C103" authorId="1">
      <text>
        <r>
          <rPr>
            <b/>
            <sz val="9"/>
            <rFont val="Tahoma"/>
            <family val="2"/>
          </rPr>
          <t>ФБ - 3 200,0
ОБ - 65,3</t>
        </r>
      </text>
    </comment>
    <comment ref="C107" authorId="1">
      <text>
        <r>
          <rPr>
            <b/>
            <sz val="9"/>
            <rFont val="Tahoma"/>
            <family val="2"/>
          </rPr>
          <t>ФБ - 10 764,6
ОБ - 566,6</t>
        </r>
      </text>
    </comment>
    <comment ref="C109" authorId="1">
      <text>
        <r>
          <rPr>
            <b/>
            <sz val="9"/>
            <rFont val="Tahoma"/>
            <family val="2"/>
          </rPr>
          <t>ФБ - 18 768,4
ОБ - 383,1</t>
        </r>
      </text>
    </comment>
    <comment ref="C159" authorId="1">
      <text>
        <r>
          <rPr>
            <b/>
            <sz val="9"/>
            <rFont val="Tahoma"/>
            <family val="2"/>
          </rPr>
          <t>ФБ</t>
        </r>
      </text>
    </comment>
    <comment ref="B161" authorId="1">
      <text>
        <r>
          <rPr>
            <b/>
            <sz val="9"/>
            <rFont val="Tahoma"/>
            <family val="2"/>
          </rPr>
          <t>иных межбюджетных трансфертов бюджетам муниципальных образований Чукотского автономного округа на реализацию проекта "1000 дворов"</t>
        </r>
      </text>
    </comment>
  </commentList>
</comments>
</file>

<file path=xl/sharedStrings.xml><?xml version="1.0" encoding="utf-8"?>
<sst xmlns="http://schemas.openxmlformats.org/spreadsheetml/2006/main" count="455" uniqueCount="380">
  <si>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</si>
  <si>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</si>
  <si>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</si>
  <si>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</si>
  <si>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</si>
  <si>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</si>
  <si>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</si>
  <si>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</si>
  <si>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</si>
  <si>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</si>
  <si>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</si>
  <si>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</si>
  <si>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</si>
  <si>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</si>
  <si>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</si>
  <si>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</si>
  <si>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</si>
  <si>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</si>
  <si>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</si>
  <si>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</si>
  <si>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</si>
  <si>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</si>
  <si>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</si>
  <si>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</si>
  <si>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</si>
  <si>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</si>
  <si>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</si>
  <si>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</si>
  <si>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</si>
  <si>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</si>
  <si>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</si>
  <si>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</si>
  <si>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</si>
  <si>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</si>
  <si>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</si>
  <si>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</si>
  <si>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</si>
  <si>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</si>
  <si>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</si>
  <si>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</si>
  <si>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</si>
  <si>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</si>
  <si>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</si>
  <si>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</si>
  <si>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</si>
  <si>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</si>
  <si>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</si>
  <si>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</si>
  <si>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</si>
  <si>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</si>
  <si>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</si>
  <si>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</si>
  <si>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</si>
  <si>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</si>
  <si>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</si>
  <si>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</si>
  <si>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</si>
  <si>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</si>
  <si>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</si>
  <si>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</si>
  <si>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</si>
  <si>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Субвенции бюджетам на государственную регистрацию актов гражданского состояния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</si>
  <si>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</si>
  <si>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</si>
  <si>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</si>
  <si>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</si>
  <si>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Всего доходов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</si>
  <si>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</si>
  <si>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</si>
  <si>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</si>
  <si>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</si>
  <si>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</si>
  <si>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</si>
  <si>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</si>
  <si>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</si>
  <si>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</si>
  <si>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</si>
  <si>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</si>
  <si>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</si>
  <si>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</si>
  <si>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</si>
  <si>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</si>
  <si>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</si>
  <si>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</si>
  <si>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</si>
  <si>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</si>
  <si>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</si>
  <si>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</si>
  <si>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</si>
  <si>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</si>
  <si>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</si>
  <si>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</si>
  <si>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сбросы загрязняющих веществ в водные объекты 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</si>
  <si>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</si>
  <si>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</si>
  <si>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</si>
  <si>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</si>
  <si>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Наименование</t>
  </si>
  <si>
    <t>Раздел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</si>
  <si>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</si>
  <si>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</si>
  <si>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</si>
  <si>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</si>
  <si>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</si>
  <si>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</si>
  <si>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</si>
  <si>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</si>
  <si>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</si>
  <si>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</si>
  <si>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</si>
  <si>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</si>
  <si>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</si>
  <si>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</si>
  <si>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</si>
  <si>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</si>
  <si>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</si>
  <si>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</si>
  <si>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</si>
  <si>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</si>
  <si>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</si>
  <si>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</si>
  <si>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</si>
  <si>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</si>
  <si>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</si>
  <si>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</si>
  <si>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</si>
  <si>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</si>
  <si>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</si>
  <si>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Подраздел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</si>
  <si>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</si>
  <si>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</si>
  <si>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</si>
  <si>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</si>
  <si>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</si>
  <si>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</si>
  <si>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</si>
  <si>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</si>
  <si>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</si>
  <si>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08</t>
  </si>
  <si>
    <t>09</t>
  </si>
  <si>
    <t>05</t>
  </si>
  <si>
    <t>(тыс. рублей)</t>
  </si>
  <si>
    <t>(тыс.рублей)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</si>
  <si>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</si>
  <si>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</si>
  <si>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</si>
  <si>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Справочно:</t>
  </si>
  <si>
    <t>Собственные доходы бюджета</t>
  </si>
  <si>
    <t>10</t>
  </si>
  <si>
    <t>14</t>
  </si>
  <si>
    <t>Другие вопросы в области национальной безопасности и правоохранительной деятельности</t>
  </si>
  <si>
    <t xml:space="preserve">Дефицит (со знаком минус), профицит (со знаком плюс)                                                 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</si>
  <si>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</si>
  <si>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</si>
  <si>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</si>
  <si>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</si>
  <si>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</si>
  <si>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</si>
  <si>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</si>
  <si>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</si>
  <si>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</si>
  <si>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</si>
  <si>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</si>
  <si>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</si>
  <si>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</si>
  <si>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</si>
  <si>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</si>
  <si>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</si>
  <si>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</si>
  <si>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</si>
  <si>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</si>
  <si>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</si>
  <si>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</si>
  <si>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</si>
  <si>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</si>
  <si>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</si>
  <si>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</si>
  <si>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</si>
  <si>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</si>
  <si>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</si>
  <si>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(тыс. рублей)</t>
  </si>
  <si>
    <t>бюджета городского округа Эгвекинот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</si>
  <si>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</si>
  <si>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</si>
  <si>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</si>
  <si>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000 01 03 01 00 04 0000 810</t>
  </si>
  <si>
    <t>Увеличение прочих остатков денежных средств бюджетов городских округов</t>
  </si>
  <si>
    <t xml:space="preserve"> 000 01 05 02 01 04 0000 510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</si>
  <si>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</si>
  <si>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</si>
  <si>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</si>
  <si>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</si>
  <si>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000 1 05 04000 02 0000 110</t>
  </si>
  <si>
    <t>Налог, взимаемый в связи с применением патентной системы налогообложения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</si>
  <si>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</si>
  <si>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</si>
  <si>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</si>
  <si>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</si>
  <si>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</si>
  <si>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</si>
  <si>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000 1 05 03010 01 0000 110</t>
  </si>
  <si>
    <t xml:space="preserve">Единый сельскохозяйственный налог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</si>
  <si>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</si>
  <si>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</si>
  <si>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</si>
  <si>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</si>
  <si>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</si>
  <si>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</si>
  <si>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</si>
  <si>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</si>
  <si>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</si>
  <si>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Дополнительное образование детей</t>
  </si>
  <si>
    <t>Молодежная политика</t>
  </si>
  <si>
    <t>Приложение 2</t>
  </si>
  <si>
    <t>к постановлению Главы</t>
  </si>
  <si>
    <t>городского округа Эгвекинот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</si>
  <si>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</si>
  <si>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</si>
  <si>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На обеспечение жителей округа социально значимыми продовольственными товарами</t>
  </si>
  <si>
    <t>Судебная система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</si>
  <si>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</si>
  <si>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</si>
  <si>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</si>
  <si>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Санитарно-эпидемиологическое благополучие</t>
  </si>
  <si>
    <t>Здравоохранение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</si>
  <si>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</si>
  <si>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</si>
  <si>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</si>
  <si>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</si>
  <si>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</si>
  <si>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</si>
  <si>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</si>
  <si>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</si>
  <si>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</si>
  <si>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000 2 02 35082 00 0000 150</t>
  </si>
  <si>
    <t>000 2 02 35082 04 0000 150</t>
  </si>
  <si>
    <t>000 2 02 35120 00 0000 150</t>
  </si>
  <si>
    <t>000 2 02 35120 04 0000 150</t>
  </si>
  <si>
    <t>000 2 02 39999 00 0000 150</t>
  </si>
  <si>
    <t>000 2 02 39999 04 0000 150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</si>
  <si>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</si>
  <si>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</si>
  <si>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</si>
  <si>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</si>
  <si>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</si>
  <si>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</si>
  <si>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</si>
  <si>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</si>
  <si>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</si>
  <si>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</si>
  <si>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</si>
  <si>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</si>
  <si>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</si>
  <si>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</si>
  <si>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</si>
  <si>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</si>
  <si>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000 1 12 01041 01 0000 120</t>
  </si>
  <si>
    <t>Плата за размещение отходов производства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</si>
  <si>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</si>
  <si>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</si>
  <si>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</si>
  <si>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</si>
  <si>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</si>
  <si>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</si>
  <si>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000 2 02 25097 04 0000 150
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</si>
  <si>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</si>
  <si>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финансовую поддержку производства социально значимых видов хлеба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</si>
  <si>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</si>
  <si>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</si>
  <si>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</si>
  <si>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</si>
  <si>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</si>
  <si>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</si>
  <si>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</si>
  <si>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000 2 02 25299 00 0000 150
</t>
  </si>
  <si>
    <t>Субсидии бюджетам на обустройство и восстановление воинских захоронений, находящихся в государственной собственности</t>
  </si>
  <si>
    <t xml:space="preserve">000 2 02 25299 04 0000 150
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</si>
  <si>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</si>
  <si>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 xml:space="preserve">к постановлению Главы       </t>
  </si>
  <si>
    <t xml:space="preserve">городского округа Эгвекинот   </t>
  </si>
  <si>
    <t xml:space="preserve">Приложение 1          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</si>
  <si>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</si>
  <si>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к постановлению Главы     </t>
  </si>
  <si>
    <t xml:space="preserve">городского округа Эгвекинот  </t>
  </si>
  <si>
    <t xml:space="preserve">Приложение 3             </t>
  </si>
  <si>
    <t>000 1 12 01042 01 0000 120</t>
  </si>
  <si>
    <t>Плата за размещение твердых коммунальных отходов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</si>
  <si>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</si>
  <si>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</si>
  <si>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</si>
  <si>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</si>
  <si>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</si>
  <si>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</si>
  <si>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</si>
  <si>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000 1 16 09000 00 0000 140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</si>
  <si>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</si>
  <si>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</si>
  <si>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</si>
  <si>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</si>
  <si>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на поддержку детского и юношеского туризма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</si>
  <si>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</si>
  <si>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</si>
  <si>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</si>
  <si>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</si>
  <si>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</si>
  <si>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</si>
  <si>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000 1 01 02080 01 0000 110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</si>
  <si>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</si>
  <si>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</si>
  <si>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</si>
  <si>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</si>
  <si>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</si>
  <si>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</si>
  <si>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</si>
  <si>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</si>
  <si>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</si>
  <si>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</si>
  <si>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</si>
  <si>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</si>
  <si>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000 1 16 01053 01 0000 140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</si>
  <si>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</si>
  <si>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000 1 16 01151 01 0000 140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</si>
  <si>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</si>
  <si>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000 1 16 01193 01 0000 140</t>
  </si>
  <si>
    <t xml:space="preserve">000 1 16 01203 01 0000 140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</si>
  <si>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</si>
  <si>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</si>
  <si>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</si>
  <si>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</si>
  <si>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</si>
  <si>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</si>
  <si>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</si>
  <si>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000 1 16 10000 01 0000 140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</si>
  <si>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</si>
  <si>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</si>
  <si>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</si>
  <si>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</si>
  <si>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</si>
  <si>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</si>
  <si>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</si>
  <si>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</si>
  <si>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</si>
  <si>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</si>
  <si>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</si>
  <si>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</si>
  <si>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</si>
  <si>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</si>
  <si>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</si>
  <si>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</si>
  <si>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</si>
  <si>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</si>
  <si>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</si>
  <si>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поддержке творчества обучающихся инженерной направленности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</si>
  <si>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</si>
  <si>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</si>
  <si>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</si>
  <si>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</si>
  <si>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</si>
  <si>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</si>
  <si>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</si>
  <si>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</si>
  <si>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</si>
  <si>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</si>
  <si>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</si>
  <si>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кадетского движения в Чукотском автономном округе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</si>
  <si>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</si>
  <si>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</si>
  <si>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</si>
  <si>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</si>
  <si>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Прогноз поступления доходов в бюджет городского округа Эгвекинот в 2022 году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</si>
  <si>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2022 год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</si>
  <si>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</si>
  <si>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</si>
  <si>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Проект источников внутреннего финансирования дефицита бюджета городского округа Эгвекинот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</si>
  <si>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</si>
  <si>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000 2 02 45505 00 0000 150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</si>
  <si>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</si>
  <si>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</si>
  <si>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</si>
  <si>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от 1 декабря 2021 г. № 42-пг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</si>
</sst>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_р_._-;\-* #,##0.0_р_._-;_-* &quot;-&quot;??_р_._-;_-@_-"/>
    <numFmt numFmtId="181" formatCode="_(* #,##0.00_);_(* \(#,##0.00\);_(* &quot;-&quot;??_);_(@_)"/>
    <numFmt numFmtId="182" formatCode="0.00000"/>
    <numFmt numFmtId="183" formatCode="0.0000"/>
    <numFmt numFmtId="184" formatCode="0.0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9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58" applyFont="1" applyFill="1" applyBorder="1" applyAlignment="1">
      <alignment vertical="top" wrapText="1"/>
      <protection/>
    </xf>
    <xf numFmtId="173" fontId="1" fillId="0" borderId="10" xfId="74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80" fontId="36" fillId="0" borderId="10" xfId="70" applyNumberFormat="1" applyFont="1" applyBorder="1" applyAlignment="1">
      <alignment horizontal="right" wrapText="1"/>
    </xf>
    <xf numFmtId="180" fontId="0" fillId="0" borderId="10" xfId="70" applyNumberFormat="1" applyFont="1" applyBorder="1" applyAlignment="1">
      <alignment horizontal="right" wrapText="1"/>
    </xf>
    <xf numFmtId="180" fontId="36" fillId="0" borderId="10" xfId="0" applyNumberFormat="1" applyFont="1" applyBorder="1" applyAlignment="1">
      <alignment horizontal="right" wrapText="1"/>
    </xf>
    <xf numFmtId="0" fontId="1" fillId="0" borderId="0" xfId="58" applyFont="1" applyFill="1" applyBorder="1" applyAlignment="1">
      <alignment vertical="top" wrapText="1"/>
      <protection/>
    </xf>
    <xf numFmtId="180" fontId="0" fillId="0" borderId="10" xfId="70" applyNumberFormat="1" applyFont="1" applyFill="1" applyBorder="1" applyAlignment="1">
      <alignment horizontal="right" wrapText="1"/>
    </xf>
    <xf numFmtId="180" fontId="36" fillId="0" borderId="10" xfId="70" applyNumberFormat="1" applyFont="1" applyFill="1" applyBorder="1" applyAlignment="1">
      <alignment horizontal="right" wrapText="1"/>
    </xf>
    <xf numFmtId="0" fontId="40" fillId="0" borderId="0" xfId="53">
      <alignment/>
      <protection/>
    </xf>
    <xf numFmtId="0" fontId="1" fillId="0" borderId="0" xfId="53" applyFont="1" applyAlignment="1">
      <alignment horizontal="justify" vertical="top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top" wrapText="1"/>
      <protection/>
    </xf>
    <xf numFmtId="173" fontId="2" fillId="0" borderId="10" xfId="53" applyNumberFormat="1" applyFont="1" applyBorder="1">
      <alignment/>
      <protection/>
    </xf>
    <xf numFmtId="0" fontId="1" fillId="0" borderId="10" xfId="53" applyFont="1" applyBorder="1" applyAlignment="1">
      <alignment vertical="top" wrapText="1"/>
      <protection/>
    </xf>
    <xf numFmtId="173" fontId="1" fillId="0" borderId="10" xfId="53" applyNumberFormat="1" applyFont="1" applyBorder="1">
      <alignment/>
      <protection/>
    </xf>
    <xf numFmtId="173" fontId="5" fillId="0" borderId="10" xfId="53" applyNumberFormat="1" applyFont="1" applyBorder="1">
      <alignment/>
      <protection/>
    </xf>
    <xf numFmtId="173" fontId="6" fillId="0" borderId="10" xfId="53" applyNumberFormat="1" applyFont="1" applyBorder="1">
      <alignment/>
      <protection/>
    </xf>
    <xf numFmtId="173" fontId="6" fillId="0" borderId="10" xfId="53" applyNumberFormat="1" applyFont="1" applyFill="1" applyBorder="1">
      <alignment/>
      <protection/>
    </xf>
    <xf numFmtId="173" fontId="5" fillId="0" borderId="10" xfId="53" applyNumberFormat="1" applyFont="1" applyFill="1" applyBorder="1">
      <alignment/>
      <protection/>
    </xf>
    <xf numFmtId="173" fontId="1" fillId="0" borderId="10" xfId="53" applyNumberFormat="1" applyFont="1" applyFill="1" applyBorder="1">
      <alignment/>
      <protection/>
    </xf>
    <xf numFmtId="0" fontId="1" fillId="0" borderId="0" xfId="53" applyFont="1" applyBorder="1" applyAlignment="1">
      <alignment horizontal="right" vertical="top"/>
      <protection/>
    </xf>
    <xf numFmtId="173" fontId="1" fillId="0" borderId="0" xfId="53" applyNumberFormat="1" applyFont="1" applyAlignment="1">
      <alignment vertical="top" wrapText="1"/>
      <protection/>
    </xf>
    <xf numFmtId="0" fontId="0" fillId="0" borderId="0" xfId="57" applyFont="1">
      <alignment/>
      <protection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10" xfId="58" applyFont="1" applyFill="1" applyBorder="1" applyAlignment="1">
      <alignment horizontal="left" vertical="top" wrapText="1"/>
      <protection/>
    </xf>
    <xf numFmtId="0" fontId="2" fillId="0" borderId="10" xfId="58" applyFont="1" applyFill="1" applyBorder="1" applyAlignment="1">
      <alignment vertical="top" wrapText="1"/>
      <protection/>
    </xf>
    <xf numFmtId="173" fontId="5" fillId="0" borderId="10" xfId="74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57" applyFont="1" applyFill="1">
      <alignment/>
      <protection/>
    </xf>
    <xf numFmtId="173" fontId="2" fillId="0" borderId="10" xfId="74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70" applyNumberFormat="1" applyFont="1" applyAlignment="1">
      <alignment/>
    </xf>
    <xf numFmtId="0" fontId="0" fillId="0" borderId="0" xfId="70" applyNumberFormat="1" applyFont="1" applyAlignment="1">
      <alignment/>
    </xf>
    <xf numFmtId="0" fontId="5" fillId="0" borderId="0" xfId="70" applyNumberFormat="1" applyFont="1" applyAlignment="1">
      <alignment/>
    </xf>
    <xf numFmtId="0" fontId="0" fillId="0" borderId="0" xfId="70" applyNumberFormat="1" applyFont="1" applyFill="1" applyAlignment="1">
      <alignment/>
    </xf>
    <xf numFmtId="173" fontId="6" fillId="0" borderId="10" xfId="74" applyNumberFormat="1" applyFont="1" applyFill="1" applyBorder="1" applyAlignment="1">
      <alignment horizontal="right"/>
    </xf>
    <xf numFmtId="49" fontId="2" fillId="0" borderId="10" xfId="58" applyNumberFormat="1" applyFont="1" applyFill="1" applyBorder="1" applyAlignment="1">
      <alignment vertical="top" wrapText="1"/>
      <protection/>
    </xf>
    <xf numFmtId="49" fontId="1" fillId="0" borderId="10" xfId="58" applyNumberFormat="1" applyFont="1" applyFill="1" applyBorder="1" applyAlignment="1">
      <alignment vertical="top" wrapText="1"/>
      <protection/>
    </xf>
    <xf numFmtId="173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0" fontId="6" fillId="0" borderId="10" xfId="58" applyFont="1" applyFill="1" applyBorder="1" applyAlignment="1">
      <alignment vertical="top" wrapText="1"/>
      <protection/>
    </xf>
    <xf numFmtId="0" fontId="5" fillId="0" borderId="10" xfId="58" applyFont="1" applyFill="1" applyBorder="1" applyAlignment="1">
      <alignment vertical="top" wrapText="1"/>
      <protection/>
    </xf>
    <xf numFmtId="49" fontId="5" fillId="0" borderId="10" xfId="58" applyNumberFormat="1" applyFont="1" applyFill="1" applyBorder="1" applyAlignment="1">
      <alignment vertical="top" wrapText="1"/>
      <protection/>
    </xf>
    <xf numFmtId="49" fontId="6" fillId="0" borderId="10" xfId="58" applyNumberFormat="1" applyFont="1" applyFill="1" applyBorder="1" applyAlignment="1">
      <alignment vertical="top" wrapText="1"/>
      <protection/>
    </xf>
    <xf numFmtId="49" fontId="0" fillId="0" borderId="0" xfId="72" applyNumberFormat="1" applyFont="1" applyFill="1" applyAlignment="1">
      <alignment vertical="top" wrapText="1"/>
    </xf>
    <xf numFmtId="0" fontId="6" fillId="0" borderId="10" xfId="59" applyFont="1" applyFill="1" applyBorder="1" applyAlignment="1">
      <alignment vertical="top" wrapText="1"/>
      <protection/>
    </xf>
    <xf numFmtId="173" fontId="6" fillId="0" borderId="10" xfId="62" applyNumberFormat="1" applyFont="1" applyFill="1" applyBorder="1" applyAlignment="1" applyProtection="1">
      <alignment horizontal="right" vertical="center"/>
      <protection locked="0"/>
    </xf>
    <xf numFmtId="173" fontId="6" fillId="0" borderId="10" xfId="75" applyNumberFormat="1" applyFont="1" applyFill="1" applyBorder="1" applyAlignment="1" applyProtection="1">
      <alignment horizontal="right" vertical="center"/>
      <protection locked="0"/>
    </xf>
    <xf numFmtId="0" fontId="5" fillId="0" borderId="10" xfId="59" applyFont="1" applyFill="1" applyBorder="1" applyAlignment="1">
      <alignment vertical="top" wrapText="1"/>
      <protection/>
    </xf>
    <xf numFmtId="173" fontId="6" fillId="0" borderId="10" xfId="74" applyNumberFormat="1" applyFont="1" applyFill="1" applyBorder="1" applyAlignment="1">
      <alignment horizontal="center" vertical="center"/>
    </xf>
    <xf numFmtId="173" fontId="5" fillId="0" borderId="10" xfId="74" applyNumberFormat="1" applyFont="1" applyFill="1" applyBorder="1" applyAlignment="1">
      <alignment horizontal="right" vertical="center"/>
    </xf>
    <xf numFmtId="0" fontId="5" fillId="0" borderId="10" xfId="60" applyFont="1" applyFill="1" applyBorder="1" applyAlignment="1">
      <alignment vertical="top" wrapText="1"/>
      <protection/>
    </xf>
    <xf numFmtId="0" fontId="5" fillId="0" borderId="10" xfId="60" applyFont="1" applyFill="1" applyBorder="1" applyAlignment="1">
      <alignment wrapText="1"/>
      <protection/>
    </xf>
    <xf numFmtId="0" fontId="5" fillId="0" borderId="10" xfId="60" applyFont="1" applyFill="1" applyBorder="1">
      <alignment/>
      <protection/>
    </xf>
    <xf numFmtId="0" fontId="6" fillId="0" borderId="10" xfId="60" applyFont="1" applyFill="1" applyBorder="1" applyAlignment="1">
      <alignment vertical="top" wrapText="1"/>
      <protection/>
    </xf>
    <xf numFmtId="0" fontId="6" fillId="0" borderId="10" xfId="59" applyFont="1" applyFill="1" applyBorder="1" applyAlignment="1">
      <alignment vertical="center" wrapText="1"/>
      <protection/>
    </xf>
    <xf numFmtId="173" fontId="6" fillId="0" borderId="10" xfId="74" applyNumberFormat="1" applyFont="1" applyFill="1" applyBorder="1" applyAlignment="1">
      <alignment horizontal="right" vertical="center"/>
    </xf>
    <xf numFmtId="49" fontId="5" fillId="0" borderId="10" xfId="59" applyNumberFormat="1" applyFont="1" applyFill="1" applyBorder="1" applyAlignment="1">
      <alignment vertical="top" wrapText="1"/>
      <protection/>
    </xf>
    <xf numFmtId="49" fontId="6" fillId="0" borderId="10" xfId="59" applyNumberFormat="1" applyFont="1" applyFill="1" applyBorder="1" applyAlignment="1">
      <alignment vertical="top" wrapText="1"/>
      <protection/>
    </xf>
    <xf numFmtId="173" fontId="0" fillId="0" borderId="10" xfId="60" applyNumberFormat="1" applyFont="1" applyFill="1" applyBorder="1" applyAlignment="1">
      <alignment horizontal="right" vertical="center" wrapText="1"/>
      <protection/>
    </xf>
    <xf numFmtId="173" fontId="0" fillId="0" borderId="11" xfId="60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wrapText="1"/>
      <protection/>
    </xf>
    <xf numFmtId="0" fontId="0" fillId="0" borderId="11" xfId="60" applyFont="1" applyFill="1" applyBorder="1" applyAlignment="1">
      <alignment vertical="top" wrapText="1"/>
      <protection/>
    </xf>
    <xf numFmtId="0" fontId="0" fillId="0" borderId="12" xfId="60" applyFont="1" applyFill="1" applyBorder="1" applyAlignment="1">
      <alignment vertical="top" wrapText="1"/>
      <protection/>
    </xf>
    <xf numFmtId="173" fontId="0" fillId="0" borderId="12" xfId="60" applyNumberFormat="1" applyFont="1" applyFill="1" applyBorder="1" applyAlignment="1">
      <alignment horizontal="right" vertical="center" wrapText="1"/>
      <protection/>
    </xf>
    <xf numFmtId="173" fontId="0" fillId="0" borderId="11" xfId="60" applyNumberFormat="1" applyFont="1" applyFill="1" applyBorder="1" applyAlignment="1">
      <alignment horizontal="right" vertical="center"/>
      <protection/>
    </xf>
    <xf numFmtId="173" fontId="1" fillId="0" borderId="10" xfId="74" applyNumberFormat="1" applyFont="1" applyFill="1" applyBorder="1" applyAlignment="1">
      <alignment/>
    </xf>
    <xf numFmtId="173" fontId="6" fillId="0" borderId="10" xfId="74" applyNumberFormat="1" applyFont="1" applyFill="1" applyBorder="1" applyAlignment="1">
      <alignment vertical="center"/>
    </xf>
    <xf numFmtId="173" fontId="0" fillId="0" borderId="11" xfId="60" applyNumberFormat="1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0" fontId="6" fillId="0" borderId="10" xfId="56" applyFont="1" applyFill="1" applyBorder="1" applyAlignment="1">
      <alignment horizontal="left" vertical="top" wrapText="1"/>
      <protection/>
    </xf>
    <xf numFmtId="173" fontId="0" fillId="0" borderId="0" xfId="70" applyNumberFormat="1" applyFont="1" applyFill="1" applyAlignment="1">
      <alignment/>
    </xf>
    <xf numFmtId="172" fontId="0" fillId="0" borderId="0" xfId="0" applyNumberFormat="1" applyAlignment="1">
      <alignment/>
    </xf>
    <xf numFmtId="0" fontId="1" fillId="0" borderId="0" xfId="58" applyFont="1" applyFill="1" applyBorder="1" applyAlignment="1">
      <alignment horizontal="right" vertical="top" wrapText="1"/>
      <protection/>
    </xf>
    <xf numFmtId="0" fontId="1" fillId="0" borderId="13" xfId="58" applyFont="1" applyFill="1" applyBorder="1" applyAlignment="1">
      <alignment vertical="top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top" wrapText="1"/>
      <protection/>
    </xf>
    <xf numFmtId="0" fontId="2" fillId="0" borderId="10" xfId="58" applyFont="1" applyFill="1" applyBorder="1">
      <alignment/>
      <protection/>
    </xf>
    <xf numFmtId="173" fontId="2" fillId="0" borderId="10" xfId="58" applyNumberFormat="1" applyFont="1" applyFill="1" applyBorder="1" applyAlignment="1">
      <alignment horizontal="right" vertical="top" wrapText="1"/>
      <protection/>
    </xf>
    <xf numFmtId="173" fontId="2" fillId="0" borderId="10" xfId="58" applyNumberFormat="1" applyFont="1" applyFill="1" applyBorder="1" applyAlignment="1">
      <alignment horizontal="right" wrapText="1"/>
      <protection/>
    </xf>
    <xf numFmtId="0" fontId="1" fillId="0" borderId="10" xfId="0" applyFont="1" applyFill="1" applyBorder="1" applyAlignment="1">
      <alignment vertical="top" wrapText="1"/>
    </xf>
    <xf numFmtId="173" fontId="1" fillId="0" borderId="10" xfId="72" applyNumberFormat="1" applyFont="1" applyFill="1" applyBorder="1" applyAlignment="1">
      <alignment horizontal="right"/>
    </xf>
    <xf numFmtId="0" fontId="2" fillId="0" borderId="10" xfId="58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left" vertical="justify" wrapText="1"/>
    </xf>
    <xf numFmtId="0" fontId="0" fillId="0" borderId="1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53" applyFont="1" applyAlignment="1">
      <alignment horizontal="center" vertical="top" wrapText="1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horizontal="justify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_ПРОГНОЗ на 2008 г по доходам с посел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4" xfId="74"/>
    <cellStyle name="Финансовый 5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abSelected="1" zoomScale="85" zoomScaleNormal="85" workbookViewId="0" topLeftCell="A138">
      <selection activeCell="F144" sqref="F144"/>
    </sheetView>
  </sheetViews>
  <sheetFormatPr defaultColWidth="9.00390625" defaultRowHeight="15.75"/>
  <cols>
    <col min="1" max="1" width="25.50390625" style="0" customWidth="1"/>
    <col min="2" max="2" width="64.375" style="0" customWidth="1"/>
    <col min="3" max="3" width="11.625" style="0" customWidth="1"/>
    <col min="4" max="4" width="14.125" style="49" customWidth="1"/>
  </cols>
  <sheetData>
    <row r="1" spans="1:3" ht="15.75">
      <c r="A1" s="44"/>
      <c r="B1" s="105" t="s">
        <v>280</v>
      </c>
      <c r="C1" s="105"/>
    </row>
    <row r="2" spans="1:3" ht="15.75">
      <c r="A2" s="44"/>
      <c r="B2" s="106" t="s">
        <v>278</v>
      </c>
      <c r="C2" s="106"/>
    </row>
    <row r="3" spans="1:3" ht="15.75">
      <c r="A3" s="44"/>
      <c r="B3" s="106" t="s">
        <v>279</v>
      </c>
      <c r="C3" s="106"/>
    </row>
    <row r="4" spans="1:3" ht="15.75">
      <c r="A4" s="44"/>
      <c r="B4" s="106" t="s">
        <v>379</v>
      </c>
      <c r="C4" s="106"/>
    </row>
    <row r="5" spans="1:3" ht="15.75">
      <c r="A5" s="44"/>
      <c r="B5" s="44"/>
      <c r="C5" s="44"/>
    </row>
    <row r="6" spans="1:3" ht="18.75">
      <c r="A6" s="104" t="s">
        <v>369</v>
      </c>
      <c r="B6" s="104"/>
      <c r="C6" s="104"/>
    </row>
    <row r="7" spans="1:3" ht="15.75">
      <c r="A7" s="21"/>
      <c r="B7" s="21"/>
      <c r="C7" s="91"/>
    </row>
    <row r="8" spans="1:3" ht="31.5">
      <c r="A8" s="92"/>
      <c r="B8" s="21"/>
      <c r="C8" s="91" t="s">
        <v>142</v>
      </c>
    </row>
    <row r="9" spans="1:3" ht="47.25">
      <c r="A9" s="93" t="s">
        <v>0</v>
      </c>
      <c r="B9" s="93" t="s">
        <v>1</v>
      </c>
      <c r="C9" s="93" t="s">
        <v>2</v>
      </c>
    </row>
    <row r="10" spans="1:3" ht="15.75">
      <c r="A10" s="94">
        <v>1</v>
      </c>
      <c r="B10" s="94">
        <v>2</v>
      </c>
      <c r="C10" s="94">
        <v>3</v>
      </c>
    </row>
    <row r="11" spans="1:3" ht="15.75">
      <c r="A11" s="95" t="s">
        <v>3</v>
      </c>
      <c r="B11" s="95" t="s">
        <v>4</v>
      </c>
      <c r="C11" s="96">
        <f>SUM(C12,C56)</f>
        <v>178058.89999999994</v>
      </c>
    </row>
    <row r="12" spans="1:3" ht="15.75">
      <c r="A12" s="95"/>
      <c r="B12" s="95" t="s">
        <v>67</v>
      </c>
      <c r="C12" s="96">
        <f>SUM(C13,C20,C30,C43,C51)</f>
        <v>162456.39999999994</v>
      </c>
    </row>
    <row r="13" spans="1:3" ht="15.75">
      <c r="A13" s="95" t="s">
        <v>5</v>
      </c>
      <c r="B13" s="95" t="s">
        <v>6</v>
      </c>
      <c r="C13" s="97">
        <f>SUM(C14)</f>
        <v>141445.19999999995</v>
      </c>
    </row>
    <row r="14" spans="1:3" ht="31.5">
      <c r="A14" s="42" t="s">
        <v>7</v>
      </c>
      <c r="B14" s="42" t="s">
        <v>8</v>
      </c>
      <c r="C14" s="46">
        <f>SUM(C15:C19)</f>
        <v>141445.19999999995</v>
      </c>
    </row>
    <row r="15" spans="1:3" ht="78.75">
      <c r="A15" s="63" t="s">
        <v>9</v>
      </c>
      <c r="B15" s="63" t="s">
        <v>10</v>
      </c>
      <c r="C15" s="64">
        <f>140479.3+528.3</f>
        <v>141007.59999999998</v>
      </c>
    </row>
    <row r="16" spans="1:3" ht="96.75" customHeight="1">
      <c r="A16" s="63" t="s">
        <v>11</v>
      </c>
      <c r="B16" s="63" t="s">
        <v>281</v>
      </c>
      <c r="C16" s="64">
        <v>152.3</v>
      </c>
    </row>
    <row r="17" spans="1:3" ht="47.25">
      <c r="A17" s="63" t="s">
        <v>12</v>
      </c>
      <c r="B17" s="63" t="s">
        <v>194</v>
      </c>
      <c r="C17" s="64">
        <v>144</v>
      </c>
    </row>
    <row r="18" spans="1:3" ht="94.5">
      <c r="A18" s="63" t="s">
        <v>13</v>
      </c>
      <c r="B18" s="63" t="s">
        <v>14</v>
      </c>
      <c r="C18" s="64">
        <v>27.8</v>
      </c>
    </row>
    <row r="19" spans="1:3" ht="94.5">
      <c r="A19" s="63" t="s">
        <v>306</v>
      </c>
      <c r="B19" s="63" t="s">
        <v>307</v>
      </c>
      <c r="C19" s="64">
        <v>113.5</v>
      </c>
    </row>
    <row r="20" spans="1:3" ht="31.5">
      <c r="A20" s="42" t="s">
        <v>15</v>
      </c>
      <c r="B20" s="42" t="s">
        <v>16</v>
      </c>
      <c r="C20" s="46">
        <f>SUM(C21)</f>
        <v>5145.8</v>
      </c>
    </row>
    <row r="21" spans="1:3" ht="31.5">
      <c r="A21" s="42" t="s">
        <v>17</v>
      </c>
      <c r="B21" s="42" t="s">
        <v>18</v>
      </c>
      <c r="C21" s="46">
        <f>SUM(C22:C29)</f>
        <v>5145.8</v>
      </c>
    </row>
    <row r="22" spans="1:3" ht="110.25">
      <c r="A22" s="58" t="s">
        <v>240</v>
      </c>
      <c r="B22" s="58" t="s">
        <v>241</v>
      </c>
      <c r="C22" s="64">
        <v>1968.4</v>
      </c>
    </row>
    <row r="23" spans="1:3" ht="126">
      <c r="A23" s="58" t="s">
        <v>242</v>
      </c>
      <c r="B23" s="58" t="s">
        <v>243</v>
      </c>
      <c r="C23" s="64">
        <v>358.1</v>
      </c>
    </row>
    <row r="24" spans="1:3" ht="141.75">
      <c r="A24" s="58" t="s">
        <v>244</v>
      </c>
      <c r="B24" s="58" t="s">
        <v>245</v>
      </c>
      <c r="C24" s="64">
        <v>10.9</v>
      </c>
    </row>
    <row r="25" spans="1:3" ht="141.75">
      <c r="A25" s="58" t="s">
        <v>246</v>
      </c>
      <c r="B25" s="58" t="s">
        <v>247</v>
      </c>
      <c r="C25" s="64">
        <v>2</v>
      </c>
    </row>
    <row r="26" spans="1:3" ht="126">
      <c r="A26" s="58" t="s">
        <v>248</v>
      </c>
      <c r="B26" s="58" t="s">
        <v>249</v>
      </c>
      <c r="C26" s="64">
        <v>2621.2</v>
      </c>
    </row>
    <row r="27" spans="1:3" ht="126">
      <c r="A27" s="58" t="s">
        <v>250</v>
      </c>
      <c r="B27" s="58" t="s">
        <v>251</v>
      </c>
      <c r="C27" s="64">
        <v>476.9</v>
      </c>
    </row>
    <row r="28" spans="1:3" ht="126">
      <c r="A28" s="58" t="s">
        <v>252</v>
      </c>
      <c r="B28" s="58" t="s">
        <v>253</v>
      </c>
      <c r="C28" s="64">
        <v>-246.8</v>
      </c>
    </row>
    <row r="29" spans="1:3" ht="126">
      <c r="A29" s="58" t="s">
        <v>254</v>
      </c>
      <c r="B29" s="58" t="s">
        <v>255</v>
      </c>
      <c r="C29" s="64">
        <v>-44.9</v>
      </c>
    </row>
    <row r="30" spans="1:3" ht="31.5">
      <c r="A30" s="42" t="s">
        <v>19</v>
      </c>
      <c r="B30" s="42" t="s">
        <v>20</v>
      </c>
      <c r="C30" s="46">
        <f>SUM(C31,C37,C39,C41)</f>
        <v>11156.1</v>
      </c>
    </row>
    <row r="31" spans="1:3" ht="31.5">
      <c r="A31" s="42" t="s">
        <v>21</v>
      </c>
      <c r="B31" s="42" t="s">
        <v>22</v>
      </c>
      <c r="C31" s="46">
        <f>SUM(C32,C34,C36)</f>
        <v>10200</v>
      </c>
    </row>
    <row r="32" spans="1:3" ht="31.5">
      <c r="A32" s="1" t="s">
        <v>23</v>
      </c>
      <c r="B32" s="1" t="s">
        <v>24</v>
      </c>
      <c r="C32" s="2">
        <f>SUM(C33)</f>
        <v>5000</v>
      </c>
    </row>
    <row r="33" spans="1:4" s="38" customFormat="1" ht="31.5">
      <c r="A33" s="1" t="s">
        <v>197</v>
      </c>
      <c r="B33" s="1" t="s">
        <v>24</v>
      </c>
      <c r="C33" s="65">
        <v>5000</v>
      </c>
      <c r="D33" s="49"/>
    </row>
    <row r="34" spans="1:3" ht="47.25">
      <c r="A34" s="1" t="s">
        <v>25</v>
      </c>
      <c r="B34" s="1" t="s">
        <v>26</v>
      </c>
      <c r="C34" s="2">
        <f>SUM(C35)</f>
        <v>5200</v>
      </c>
    </row>
    <row r="35" spans="1:4" s="38" customFormat="1" ht="47.25">
      <c r="A35" s="1" t="s">
        <v>198</v>
      </c>
      <c r="B35" s="1" t="s">
        <v>26</v>
      </c>
      <c r="C35" s="65">
        <v>5200</v>
      </c>
      <c r="D35" s="49"/>
    </row>
    <row r="36" spans="1:3" ht="31.5" hidden="1">
      <c r="A36" s="1" t="s">
        <v>27</v>
      </c>
      <c r="B36" s="1" t="s">
        <v>28</v>
      </c>
      <c r="C36" s="2"/>
    </row>
    <row r="37" spans="1:3" ht="31.5" hidden="1">
      <c r="A37" s="42" t="s">
        <v>29</v>
      </c>
      <c r="B37" s="42" t="s">
        <v>30</v>
      </c>
      <c r="C37" s="46">
        <f>SUM(C38)</f>
        <v>0</v>
      </c>
    </row>
    <row r="38" spans="1:3" ht="15.75" hidden="1">
      <c r="A38" s="98" t="s">
        <v>199</v>
      </c>
      <c r="B38" s="98" t="s">
        <v>30</v>
      </c>
      <c r="C38" s="99"/>
    </row>
    <row r="39" spans="1:3" ht="31.5">
      <c r="A39" s="100" t="s">
        <v>31</v>
      </c>
      <c r="B39" s="42" t="s">
        <v>32</v>
      </c>
      <c r="C39" s="46">
        <f>SUM(C40)</f>
        <v>467.5</v>
      </c>
    </row>
    <row r="40" spans="1:3" ht="31.5">
      <c r="A40" s="98" t="s">
        <v>200</v>
      </c>
      <c r="B40" s="98" t="s">
        <v>201</v>
      </c>
      <c r="C40" s="65">
        <v>467.5</v>
      </c>
    </row>
    <row r="41" spans="1:3" ht="31.5">
      <c r="A41" s="100" t="s">
        <v>192</v>
      </c>
      <c r="B41" s="42" t="s">
        <v>193</v>
      </c>
      <c r="C41" s="46">
        <f>SUM(C42)</f>
        <v>488.6</v>
      </c>
    </row>
    <row r="42" spans="1:3" ht="47.25">
      <c r="A42" s="41" t="s">
        <v>216</v>
      </c>
      <c r="B42" s="1" t="s">
        <v>217</v>
      </c>
      <c r="C42" s="65">
        <v>488.6</v>
      </c>
    </row>
    <row r="43" spans="1:3" ht="31.5">
      <c r="A43" s="100" t="s">
        <v>68</v>
      </c>
      <c r="B43" s="42" t="s">
        <v>69</v>
      </c>
      <c r="C43" s="46">
        <f>SUM(C44,C46)</f>
        <v>4078.9</v>
      </c>
    </row>
    <row r="44" spans="1:3" ht="31.5">
      <c r="A44" s="100" t="s">
        <v>70</v>
      </c>
      <c r="B44" s="42" t="s">
        <v>71</v>
      </c>
      <c r="C44" s="46">
        <f>SUM(C45)</f>
        <v>56.9</v>
      </c>
    </row>
    <row r="45" spans="1:4" s="3" customFormat="1" ht="47.25">
      <c r="A45" s="41" t="s">
        <v>74</v>
      </c>
      <c r="B45" s="1" t="s">
        <v>75</v>
      </c>
      <c r="C45" s="65">
        <v>56.9</v>
      </c>
      <c r="D45" s="50"/>
    </row>
    <row r="46" spans="1:3" ht="31.5">
      <c r="A46" s="101" t="s">
        <v>72</v>
      </c>
      <c r="B46" s="101" t="s">
        <v>73</v>
      </c>
      <c r="C46" s="46">
        <f>SUM(C47,C49)</f>
        <v>4022</v>
      </c>
    </row>
    <row r="47" spans="1:3" ht="31.5">
      <c r="A47" s="101" t="s">
        <v>76</v>
      </c>
      <c r="B47" s="42" t="s">
        <v>77</v>
      </c>
      <c r="C47" s="46">
        <f>SUM(C48)</f>
        <v>4000</v>
      </c>
    </row>
    <row r="48" spans="1:3" ht="31.5">
      <c r="A48" s="102" t="s">
        <v>78</v>
      </c>
      <c r="B48" s="1" t="s">
        <v>79</v>
      </c>
      <c r="C48" s="65">
        <v>4000</v>
      </c>
    </row>
    <row r="49" spans="1:3" ht="31.5">
      <c r="A49" s="101" t="s">
        <v>80</v>
      </c>
      <c r="B49" s="42" t="s">
        <v>81</v>
      </c>
      <c r="C49" s="46">
        <f>SUM(C50)</f>
        <v>22</v>
      </c>
    </row>
    <row r="50" spans="1:3" ht="47.25">
      <c r="A50" s="102" t="s">
        <v>82</v>
      </c>
      <c r="B50" s="1" t="s">
        <v>83</v>
      </c>
      <c r="C50" s="65">
        <v>22</v>
      </c>
    </row>
    <row r="51" spans="1:3" ht="31.5">
      <c r="A51" s="42" t="s">
        <v>33</v>
      </c>
      <c r="B51" s="42" t="s">
        <v>34</v>
      </c>
      <c r="C51" s="46">
        <f>SUM(C52,C54)</f>
        <v>630.4</v>
      </c>
    </row>
    <row r="52" spans="1:3" ht="31.5">
      <c r="A52" s="42" t="s">
        <v>35</v>
      </c>
      <c r="B52" s="42" t="s">
        <v>36</v>
      </c>
      <c r="C52" s="46">
        <f>SUM(C53)</f>
        <v>580.4</v>
      </c>
    </row>
    <row r="53" spans="1:3" ht="47.25">
      <c r="A53" s="1" t="s">
        <v>37</v>
      </c>
      <c r="B53" s="1" t="s">
        <v>38</v>
      </c>
      <c r="C53" s="64">
        <v>580.4</v>
      </c>
    </row>
    <row r="54" spans="1:3" ht="31.5">
      <c r="A54" s="66" t="s">
        <v>308</v>
      </c>
      <c r="B54" s="66" t="s">
        <v>36</v>
      </c>
      <c r="C54" s="68">
        <f>SUM(C55)</f>
        <v>50</v>
      </c>
    </row>
    <row r="55" spans="1:3" ht="78.75">
      <c r="A55" s="63" t="s">
        <v>309</v>
      </c>
      <c r="B55" s="63" t="s">
        <v>310</v>
      </c>
      <c r="C55" s="64">
        <v>50</v>
      </c>
    </row>
    <row r="56" spans="1:10" s="5" customFormat="1" ht="15.75">
      <c r="A56" s="42"/>
      <c r="B56" s="42" t="s">
        <v>84</v>
      </c>
      <c r="C56" s="46">
        <f>SUM(C57,C65,C71,C74)</f>
        <v>15602.5</v>
      </c>
      <c r="D56" s="51"/>
      <c r="E56" s="4"/>
      <c r="F56" s="4"/>
      <c r="G56" s="4"/>
      <c r="H56" s="4"/>
      <c r="I56" s="4"/>
      <c r="J56" s="4"/>
    </row>
    <row r="57" spans="1:3" ht="47.25">
      <c r="A57" s="42" t="s">
        <v>39</v>
      </c>
      <c r="B57" s="42" t="s">
        <v>40</v>
      </c>
      <c r="C57" s="46">
        <f>SUM(C58,C62)</f>
        <v>11650</v>
      </c>
    </row>
    <row r="58" spans="1:3" ht="94.5">
      <c r="A58" s="42" t="s">
        <v>41</v>
      </c>
      <c r="B58" s="42" t="s">
        <v>195</v>
      </c>
      <c r="C58" s="46">
        <f>SUM(C59)</f>
        <v>5150</v>
      </c>
    </row>
    <row r="59" spans="1:3" ht="78.75">
      <c r="A59" s="42" t="s">
        <v>42</v>
      </c>
      <c r="B59" s="42" t="s">
        <v>90</v>
      </c>
      <c r="C59" s="46">
        <f>SUM(C60:C61)</f>
        <v>5150</v>
      </c>
    </row>
    <row r="60" spans="1:3" ht="64.5" customHeight="1">
      <c r="A60" s="1" t="s">
        <v>85</v>
      </c>
      <c r="B60" s="1" t="s">
        <v>86</v>
      </c>
      <c r="C60" s="65">
        <v>5000</v>
      </c>
    </row>
    <row r="61" spans="1:3" ht="64.5" customHeight="1">
      <c r="A61" s="63" t="s">
        <v>311</v>
      </c>
      <c r="B61" s="63" t="s">
        <v>312</v>
      </c>
      <c r="C61" s="65">
        <v>150</v>
      </c>
    </row>
    <row r="62" spans="1:3" ht="94.5">
      <c r="A62" s="42" t="s">
        <v>43</v>
      </c>
      <c r="B62" s="42" t="s">
        <v>196</v>
      </c>
      <c r="C62" s="46">
        <f>SUM(C63)</f>
        <v>6500</v>
      </c>
    </row>
    <row r="63" spans="1:3" ht="78.75">
      <c r="A63" s="1" t="s">
        <v>44</v>
      </c>
      <c r="B63" s="1" t="s">
        <v>91</v>
      </c>
      <c r="C63" s="2">
        <f>SUM(C64)</f>
        <v>6500</v>
      </c>
    </row>
    <row r="64" spans="1:3" ht="78.75">
      <c r="A64" s="1" t="s">
        <v>87</v>
      </c>
      <c r="B64" s="1" t="s">
        <v>88</v>
      </c>
      <c r="C64" s="65">
        <v>6500</v>
      </c>
    </row>
    <row r="65" spans="1:3" ht="31.5">
      <c r="A65" s="42" t="s">
        <v>45</v>
      </c>
      <c r="B65" s="42" t="s">
        <v>89</v>
      </c>
      <c r="C65" s="46">
        <f>SUM(C66)</f>
        <v>3000</v>
      </c>
    </row>
    <row r="66" spans="1:3" ht="31.5">
      <c r="A66" s="1" t="s">
        <v>46</v>
      </c>
      <c r="B66" s="1" t="s">
        <v>47</v>
      </c>
      <c r="C66" s="2">
        <f>SUM(C67:C70)</f>
        <v>3000</v>
      </c>
    </row>
    <row r="67" spans="1:3" ht="31.5">
      <c r="A67" s="1" t="s">
        <v>48</v>
      </c>
      <c r="B67" s="1" t="s">
        <v>49</v>
      </c>
      <c r="C67" s="65">
        <v>400</v>
      </c>
    </row>
    <row r="68" spans="1:3" ht="31.5">
      <c r="A68" s="1" t="s">
        <v>50</v>
      </c>
      <c r="B68" s="1" t="s">
        <v>92</v>
      </c>
      <c r="C68" s="65">
        <v>36.8</v>
      </c>
    </row>
    <row r="69" spans="1:3" ht="31.5">
      <c r="A69" s="1" t="s">
        <v>256</v>
      </c>
      <c r="B69" s="1" t="s">
        <v>257</v>
      </c>
      <c r="C69" s="65">
        <v>6.4</v>
      </c>
    </row>
    <row r="70" spans="1:3" ht="31.5">
      <c r="A70" s="1" t="s">
        <v>285</v>
      </c>
      <c r="B70" s="1" t="s">
        <v>286</v>
      </c>
      <c r="C70" s="65">
        <v>2556.8</v>
      </c>
    </row>
    <row r="71" spans="1:3" ht="31.5">
      <c r="A71" s="69" t="s">
        <v>313</v>
      </c>
      <c r="B71" s="70" t="s">
        <v>314</v>
      </c>
      <c r="C71" s="68">
        <f>C72</f>
        <v>900</v>
      </c>
    </row>
    <row r="72" spans="1:3" ht="31.5">
      <c r="A72" s="69" t="s">
        <v>315</v>
      </c>
      <c r="B72" s="71" t="s">
        <v>316</v>
      </c>
      <c r="C72" s="68">
        <f>SUM(C73)</f>
        <v>900</v>
      </c>
    </row>
    <row r="73" spans="1:3" ht="31.5">
      <c r="A73" s="72" t="s">
        <v>317</v>
      </c>
      <c r="B73" s="72" t="s">
        <v>318</v>
      </c>
      <c r="C73" s="65">
        <v>900</v>
      </c>
    </row>
    <row r="74" spans="1:3" ht="31.5">
      <c r="A74" s="66" t="s">
        <v>51</v>
      </c>
      <c r="B74" s="66" t="s">
        <v>52</v>
      </c>
      <c r="C74" s="68">
        <f>SUM(C75,C81,C83,C86,C88)</f>
        <v>52.5</v>
      </c>
    </row>
    <row r="75" spans="1:3" ht="31.5" hidden="1">
      <c r="A75" s="66" t="s">
        <v>260</v>
      </c>
      <c r="B75" s="66" t="s">
        <v>261</v>
      </c>
      <c r="C75" s="68">
        <f>SUM(C76:C80)</f>
        <v>0</v>
      </c>
    </row>
    <row r="76" spans="1:3" ht="78.75" hidden="1">
      <c r="A76" s="63" t="s">
        <v>319</v>
      </c>
      <c r="B76" s="63" t="s">
        <v>320</v>
      </c>
      <c r="C76" s="74">
        <v>0</v>
      </c>
    </row>
    <row r="77" spans="1:3" ht="78.75" hidden="1">
      <c r="A77" s="63" t="s">
        <v>287</v>
      </c>
      <c r="B77" s="73" t="s">
        <v>288</v>
      </c>
      <c r="C77" s="74"/>
    </row>
    <row r="78" spans="1:3" ht="126" hidden="1">
      <c r="A78" s="63" t="s">
        <v>321</v>
      </c>
      <c r="B78" s="63" t="s">
        <v>322</v>
      </c>
      <c r="C78" s="74"/>
    </row>
    <row r="79" spans="1:3" ht="78.75" hidden="1">
      <c r="A79" s="63" t="s">
        <v>323</v>
      </c>
      <c r="B79" s="63" t="s">
        <v>289</v>
      </c>
      <c r="C79" s="74"/>
    </row>
    <row r="80" spans="1:3" ht="78.75" hidden="1">
      <c r="A80" s="63" t="s">
        <v>324</v>
      </c>
      <c r="B80" s="63" t="s">
        <v>325</v>
      </c>
      <c r="C80" s="74"/>
    </row>
    <row r="81" spans="1:4" s="3" customFormat="1" ht="47.25" hidden="1">
      <c r="A81" s="66" t="s">
        <v>326</v>
      </c>
      <c r="B81" s="66" t="s">
        <v>327</v>
      </c>
      <c r="C81" s="68">
        <f>SUM(C82)</f>
        <v>0</v>
      </c>
      <c r="D81" s="50"/>
    </row>
    <row r="82" spans="1:3" ht="31.5" hidden="1">
      <c r="A82" s="63" t="s">
        <v>328</v>
      </c>
      <c r="B82" s="63" t="s">
        <v>329</v>
      </c>
      <c r="C82" s="74"/>
    </row>
    <row r="83" spans="1:3" ht="126">
      <c r="A83" s="66" t="s">
        <v>330</v>
      </c>
      <c r="B83" s="66" t="s">
        <v>258</v>
      </c>
      <c r="C83" s="68">
        <f>SUM(C84:C85)</f>
        <v>0.5</v>
      </c>
    </row>
    <row r="84" spans="1:4" s="3" customFormat="1" ht="78.75">
      <c r="A84" s="63" t="s">
        <v>290</v>
      </c>
      <c r="B84" s="63" t="s">
        <v>291</v>
      </c>
      <c r="C84" s="74">
        <v>0.5</v>
      </c>
      <c r="D84" s="50"/>
    </row>
    <row r="85" spans="1:3" ht="63" hidden="1">
      <c r="A85" s="63" t="s">
        <v>259</v>
      </c>
      <c r="B85" s="63" t="s">
        <v>331</v>
      </c>
      <c r="C85" s="74"/>
    </row>
    <row r="86" spans="1:4" s="3" customFormat="1" ht="78.75">
      <c r="A86" s="66" t="s">
        <v>294</v>
      </c>
      <c r="B86" s="66" t="s">
        <v>292</v>
      </c>
      <c r="C86" s="68">
        <f>C87</f>
        <v>2</v>
      </c>
      <c r="D86" s="50"/>
    </row>
    <row r="87" spans="1:4" s="3" customFormat="1" ht="47.25">
      <c r="A87" s="63" t="s">
        <v>293</v>
      </c>
      <c r="B87" s="63" t="s">
        <v>295</v>
      </c>
      <c r="C87" s="74">
        <v>2</v>
      </c>
      <c r="D87" s="50"/>
    </row>
    <row r="88" spans="1:4" s="3" customFormat="1" ht="31.5">
      <c r="A88" s="66" t="s">
        <v>332</v>
      </c>
      <c r="B88" s="66" t="s">
        <v>296</v>
      </c>
      <c r="C88" s="68">
        <f>SUM(C89:C91)</f>
        <v>50</v>
      </c>
      <c r="D88" s="50"/>
    </row>
    <row r="89" spans="1:4" s="3" customFormat="1" ht="78.75">
      <c r="A89" s="63" t="s">
        <v>297</v>
      </c>
      <c r="B89" s="63" t="s">
        <v>298</v>
      </c>
      <c r="C89" s="74">
        <v>50</v>
      </c>
      <c r="D89" s="50"/>
    </row>
    <row r="90" spans="1:4" s="3" customFormat="1" ht="78.75" hidden="1">
      <c r="A90" s="63" t="s">
        <v>333</v>
      </c>
      <c r="B90" s="63" t="s">
        <v>334</v>
      </c>
      <c r="C90" s="74"/>
      <c r="D90" s="50"/>
    </row>
    <row r="91" spans="1:4" s="3" customFormat="1" ht="94.5" hidden="1">
      <c r="A91" s="63" t="s">
        <v>335</v>
      </c>
      <c r="B91" s="63" t="s">
        <v>336</v>
      </c>
      <c r="C91" s="74"/>
      <c r="D91" s="50"/>
    </row>
    <row r="92" spans="1:4" ht="31.5">
      <c r="A92" s="42" t="s">
        <v>53</v>
      </c>
      <c r="B92" s="42" t="s">
        <v>54</v>
      </c>
      <c r="C92" s="43">
        <f>SUM(C93)</f>
        <v>1615888</v>
      </c>
      <c r="D92" s="89"/>
    </row>
    <row r="93" spans="1:4" ht="31.5">
      <c r="A93" s="1" t="s">
        <v>55</v>
      </c>
      <c r="B93" s="1" t="s">
        <v>56</v>
      </c>
      <c r="C93" s="53">
        <f>SUM(C94,C97,C136,C155)</f>
        <v>1615888</v>
      </c>
      <c r="D93" s="52"/>
    </row>
    <row r="94" spans="1:4" ht="31.5">
      <c r="A94" s="42" t="s">
        <v>225</v>
      </c>
      <c r="B94" s="42" t="s">
        <v>202</v>
      </c>
      <c r="C94" s="46">
        <f>SUM(C95)</f>
        <v>691674.7</v>
      </c>
      <c r="D94" s="52"/>
    </row>
    <row r="95" spans="1:4" ht="31.5">
      <c r="A95" s="1" t="s">
        <v>226</v>
      </c>
      <c r="B95" s="1" t="s">
        <v>57</v>
      </c>
      <c r="C95" s="2">
        <f>SUM(C96)</f>
        <v>691674.7</v>
      </c>
      <c r="D95" s="52"/>
    </row>
    <row r="96" spans="1:5" ht="31.5">
      <c r="A96" s="1" t="s">
        <v>227</v>
      </c>
      <c r="B96" s="1" t="s">
        <v>93</v>
      </c>
      <c r="C96" s="74">
        <v>691674.7</v>
      </c>
      <c r="D96" s="52"/>
      <c r="E96" s="48"/>
    </row>
    <row r="97" spans="1:4" s="44" customFormat="1" ht="31.5">
      <c r="A97" s="42" t="s">
        <v>228</v>
      </c>
      <c r="B97" s="42" t="s">
        <v>203</v>
      </c>
      <c r="C97" s="43">
        <f>SUM(C100,C102,C98,C104,C106,C108,C110)</f>
        <v>265408.10000000003</v>
      </c>
      <c r="D97" s="52"/>
    </row>
    <row r="98" spans="1:4" s="44" customFormat="1" ht="47.25" hidden="1">
      <c r="A98" s="60" t="s">
        <v>262</v>
      </c>
      <c r="B98" s="59" t="s">
        <v>263</v>
      </c>
      <c r="C98" s="43">
        <f>C99</f>
        <v>0</v>
      </c>
      <c r="D98" s="52"/>
    </row>
    <row r="99" spans="1:4" s="44" customFormat="1" ht="47.25" hidden="1">
      <c r="A99" s="61" t="s">
        <v>264</v>
      </c>
      <c r="B99" s="58" t="s">
        <v>265</v>
      </c>
      <c r="C99" s="53"/>
      <c r="D99" s="52"/>
    </row>
    <row r="100" spans="1:4" s="44" customFormat="1" ht="47.25">
      <c r="A100" s="75" t="s">
        <v>337</v>
      </c>
      <c r="B100" s="66" t="s">
        <v>338</v>
      </c>
      <c r="C100" s="68">
        <f>C101</f>
        <v>95045.2</v>
      </c>
      <c r="D100" s="52"/>
    </row>
    <row r="101" spans="1:4" s="44" customFormat="1" ht="47.25">
      <c r="A101" s="76" t="s">
        <v>339</v>
      </c>
      <c r="B101" s="63" t="s">
        <v>340</v>
      </c>
      <c r="C101" s="77">
        <v>95045.2</v>
      </c>
      <c r="D101" s="52"/>
    </row>
    <row r="102" spans="1:4" s="44" customFormat="1" ht="63">
      <c r="A102" s="75" t="s">
        <v>262</v>
      </c>
      <c r="B102" s="66" t="s">
        <v>263</v>
      </c>
      <c r="C102" s="68">
        <f>C103</f>
        <v>3265.3</v>
      </c>
      <c r="D102" s="52"/>
    </row>
    <row r="103" spans="1:4" s="44" customFormat="1" ht="63">
      <c r="A103" s="76" t="s">
        <v>264</v>
      </c>
      <c r="B103" s="63" t="s">
        <v>265</v>
      </c>
      <c r="C103" s="78">
        <v>3265.3</v>
      </c>
      <c r="D103" s="52"/>
    </row>
    <row r="104" spans="1:4" s="44" customFormat="1" ht="31.5" hidden="1">
      <c r="A104" s="60" t="s">
        <v>274</v>
      </c>
      <c r="B104" s="59" t="s">
        <v>275</v>
      </c>
      <c r="C104" s="43">
        <f>C105</f>
        <v>0</v>
      </c>
      <c r="D104" s="52"/>
    </row>
    <row r="105" spans="1:4" s="44" customFormat="1" ht="47.25" hidden="1">
      <c r="A105" s="61" t="s">
        <v>276</v>
      </c>
      <c r="B105" s="58" t="s">
        <v>277</v>
      </c>
      <c r="C105" s="53"/>
      <c r="D105" s="52"/>
    </row>
    <row r="106" spans="1:4" s="44" customFormat="1" ht="63">
      <c r="A106" s="75" t="s">
        <v>341</v>
      </c>
      <c r="B106" s="66" t="s">
        <v>342</v>
      </c>
      <c r="C106" s="68">
        <f>C107</f>
        <v>11295.7</v>
      </c>
      <c r="D106" s="52"/>
    </row>
    <row r="107" spans="1:4" s="44" customFormat="1" ht="63">
      <c r="A107" s="76" t="s">
        <v>343</v>
      </c>
      <c r="B107" s="63" t="s">
        <v>344</v>
      </c>
      <c r="C107" s="78">
        <v>11295.7</v>
      </c>
      <c r="D107" s="52"/>
    </row>
    <row r="108" spans="1:4" s="44" customFormat="1" ht="31.5">
      <c r="A108" s="75" t="s">
        <v>345</v>
      </c>
      <c r="B108" s="66" t="s">
        <v>346</v>
      </c>
      <c r="C108" s="68">
        <f>C109</f>
        <v>19151.5</v>
      </c>
      <c r="D108" s="52"/>
    </row>
    <row r="109" spans="1:4" s="44" customFormat="1" ht="31.5">
      <c r="A109" s="76" t="s">
        <v>347</v>
      </c>
      <c r="B109" s="63" t="s">
        <v>348</v>
      </c>
      <c r="C109" s="74">
        <v>19151.5</v>
      </c>
      <c r="D109" s="52"/>
    </row>
    <row r="110" spans="1:4" s="44" customFormat="1" ht="31.5">
      <c r="A110" s="42" t="s">
        <v>229</v>
      </c>
      <c r="B110" s="42" t="s">
        <v>58</v>
      </c>
      <c r="C110" s="43">
        <f>SUM(C111)</f>
        <v>136650.40000000002</v>
      </c>
      <c r="D110" s="52"/>
    </row>
    <row r="111" spans="1:4" s="44" customFormat="1" ht="31.5">
      <c r="A111" s="1" t="s">
        <v>230</v>
      </c>
      <c r="B111" s="1" t="s">
        <v>94</v>
      </c>
      <c r="C111" s="53">
        <f>SUM(C113:C135)</f>
        <v>136650.40000000002</v>
      </c>
      <c r="D111" s="52"/>
    </row>
    <row r="112" spans="1:4" s="44" customFormat="1" ht="15.75">
      <c r="A112" s="1" t="s">
        <v>59</v>
      </c>
      <c r="B112" s="1"/>
      <c r="C112" s="2"/>
      <c r="D112" s="52"/>
    </row>
    <row r="113" spans="1:4" s="44" customFormat="1" ht="31.5">
      <c r="A113" s="1"/>
      <c r="B113" s="63" t="s">
        <v>218</v>
      </c>
      <c r="C113" s="78">
        <v>50000</v>
      </c>
      <c r="D113" s="52"/>
    </row>
    <row r="114" spans="1:4" s="45" customFormat="1" ht="47.25">
      <c r="A114" s="1"/>
      <c r="B114" s="79" t="s">
        <v>273</v>
      </c>
      <c r="C114" s="74">
        <v>8793.1</v>
      </c>
      <c r="D114" s="52"/>
    </row>
    <row r="115" spans="1:4" s="45" customFormat="1" ht="31.5">
      <c r="A115" s="1"/>
      <c r="B115" s="79" t="s">
        <v>266</v>
      </c>
      <c r="C115" s="78">
        <v>11703</v>
      </c>
      <c r="D115" s="52"/>
    </row>
    <row r="116" spans="1:4" s="45" customFormat="1" ht="31.5" hidden="1">
      <c r="A116" s="1"/>
      <c r="B116" s="79" t="s">
        <v>349</v>
      </c>
      <c r="C116" s="78">
        <v>0</v>
      </c>
      <c r="D116" s="52"/>
    </row>
    <row r="117" spans="1:4" s="45" customFormat="1" ht="31.5" hidden="1">
      <c r="A117" s="1"/>
      <c r="B117" s="79" t="s">
        <v>350</v>
      </c>
      <c r="C117" s="74"/>
      <c r="D117" s="52"/>
    </row>
    <row r="118" spans="1:4" s="45" customFormat="1" ht="15.75" hidden="1">
      <c r="A118" s="1"/>
      <c r="B118" s="79" t="s">
        <v>351</v>
      </c>
      <c r="C118" s="74"/>
      <c r="D118" s="52"/>
    </row>
    <row r="119" spans="1:4" s="45" customFormat="1" ht="47.25">
      <c r="A119" s="1"/>
      <c r="B119" s="63" t="s">
        <v>60</v>
      </c>
      <c r="C119" s="78">
        <v>5197.5</v>
      </c>
      <c r="D119" s="52"/>
    </row>
    <row r="120" spans="1:4" s="45" customFormat="1" ht="31.5">
      <c r="A120" s="1"/>
      <c r="B120" s="80" t="s">
        <v>352</v>
      </c>
      <c r="C120" s="78">
        <v>200</v>
      </c>
      <c r="D120" s="52"/>
    </row>
    <row r="121" spans="1:4" s="45" customFormat="1" ht="31.5">
      <c r="A121" s="1"/>
      <c r="B121" s="63" t="s">
        <v>268</v>
      </c>
      <c r="C121" s="78">
        <v>2210</v>
      </c>
      <c r="D121" s="52"/>
    </row>
    <row r="122" spans="1:4" s="45" customFormat="1" ht="47.25">
      <c r="A122" s="1"/>
      <c r="B122" s="63" t="s">
        <v>353</v>
      </c>
      <c r="C122" s="78">
        <v>500</v>
      </c>
      <c r="D122" s="52"/>
    </row>
    <row r="123" spans="1:4" s="45" customFormat="1" ht="31.5">
      <c r="A123" s="1"/>
      <c r="B123" s="63" t="s">
        <v>354</v>
      </c>
      <c r="C123" s="78">
        <v>800</v>
      </c>
      <c r="D123" s="52"/>
    </row>
    <row r="124" spans="1:4" s="45" customFormat="1" ht="47.25">
      <c r="A124" s="1"/>
      <c r="B124" s="63" t="s">
        <v>355</v>
      </c>
      <c r="C124" s="78">
        <v>1000</v>
      </c>
      <c r="D124" s="52"/>
    </row>
    <row r="125" spans="1:4" s="45" customFormat="1" ht="31.5" hidden="1">
      <c r="A125" s="1"/>
      <c r="B125" s="63" t="s">
        <v>356</v>
      </c>
      <c r="C125" s="74"/>
      <c r="D125" s="52"/>
    </row>
    <row r="126" spans="1:4" s="45" customFormat="1" ht="47.25">
      <c r="A126" s="1"/>
      <c r="B126" s="63" t="s">
        <v>357</v>
      </c>
      <c r="C126" s="74">
        <v>1000</v>
      </c>
      <c r="D126" s="52"/>
    </row>
    <row r="127" spans="1:4" s="45" customFormat="1" ht="47.25">
      <c r="A127" s="1"/>
      <c r="B127" s="63" t="s">
        <v>358</v>
      </c>
      <c r="C127" s="78">
        <v>12354.5</v>
      </c>
      <c r="D127" s="52"/>
    </row>
    <row r="128" spans="1:4" s="45" customFormat="1" ht="15.75" hidden="1">
      <c r="A128" s="1"/>
      <c r="B128" s="63" t="s">
        <v>359</v>
      </c>
      <c r="C128" s="74"/>
      <c r="D128" s="52"/>
    </row>
    <row r="129" spans="1:4" s="45" customFormat="1" ht="31.5">
      <c r="A129" s="1"/>
      <c r="B129" s="63" t="s">
        <v>360</v>
      </c>
      <c r="C129" s="82">
        <v>995.8</v>
      </c>
      <c r="D129" s="52"/>
    </row>
    <row r="130" spans="1:4" s="45" customFormat="1" ht="47.25">
      <c r="A130" s="1"/>
      <c r="B130" s="63" t="s">
        <v>361</v>
      </c>
      <c r="C130" s="103">
        <v>450</v>
      </c>
      <c r="D130" s="52"/>
    </row>
    <row r="131" spans="1:4" s="45" customFormat="1" ht="31.5">
      <c r="A131" s="1"/>
      <c r="B131" s="63" t="s">
        <v>267</v>
      </c>
      <c r="C131" s="78">
        <v>18100</v>
      </c>
      <c r="D131" s="52"/>
    </row>
    <row r="132" spans="1:4" s="45" customFormat="1" ht="31.5">
      <c r="A132" s="1"/>
      <c r="B132" s="72" t="s">
        <v>362</v>
      </c>
      <c r="C132" s="74">
        <v>14014.6</v>
      </c>
      <c r="D132" s="52"/>
    </row>
    <row r="133" spans="1:4" s="45" customFormat="1" ht="31.5">
      <c r="A133" s="1"/>
      <c r="B133" s="72" t="s">
        <v>363</v>
      </c>
      <c r="C133" s="74">
        <v>8331.9</v>
      </c>
      <c r="D133" s="52"/>
    </row>
    <row r="134" spans="1:4" s="45" customFormat="1" ht="31.5">
      <c r="A134" s="1"/>
      <c r="B134" s="72" t="s">
        <v>364</v>
      </c>
      <c r="C134" s="77">
        <v>500</v>
      </c>
      <c r="D134" s="52"/>
    </row>
    <row r="135" spans="1:4" s="45" customFormat="1" ht="15.75">
      <c r="A135" s="1"/>
      <c r="B135" s="81" t="s">
        <v>299</v>
      </c>
      <c r="C135" s="82">
        <v>500</v>
      </c>
      <c r="D135" s="52"/>
    </row>
    <row r="136" spans="1:4" ht="31.5">
      <c r="A136" s="42" t="s">
        <v>231</v>
      </c>
      <c r="B136" s="42" t="s">
        <v>204</v>
      </c>
      <c r="C136" s="46">
        <f>SUM(C137,C139,C141,C143,C145)</f>
        <v>632946.7000000001</v>
      </c>
      <c r="D136" s="52"/>
    </row>
    <row r="137" spans="1:4" ht="78.75">
      <c r="A137" s="59" t="s">
        <v>269</v>
      </c>
      <c r="B137" s="59" t="s">
        <v>270</v>
      </c>
      <c r="C137" s="43">
        <f>SUM(C138)</f>
        <v>311.5</v>
      </c>
      <c r="D137" s="52"/>
    </row>
    <row r="138" spans="1:4" ht="78.75">
      <c r="A138" s="58" t="s">
        <v>271</v>
      </c>
      <c r="B138" s="58" t="s">
        <v>272</v>
      </c>
      <c r="C138" s="83">
        <v>311.5</v>
      </c>
      <c r="D138" s="52"/>
    </row>
    <row r="139" spans="1:4" ht="78.75">
      <c r="A139" s="54" t="s">
        <v>234</v>
      </c>
      <c r="B139" s="42" t="s">
        <v>220</v>
      </c>
      <c r="C139" s="46">
        <f>SUM(C140)</f>
        <v>3329.9</v>
      </c>
      <c r="D139" s="52"/>
    </row>
    <row r="140" spans="1:4" ht="63">
      <c r="A140" s="55" t="s">
        <v>235</v>
      </c>
      <c r="B140" s="62" t="s">
        <v>221</v>
      </c>
      <c r="C140" s="78">
        <v>3329.9</v>
      </c>
      <c r="D140" s="52"/>
    </row>
    <row r="141" spans="1:4" ht="63">
      <c r="A141" s="42" t="s">
        <v>236</v>
      </c>
      <c r="B141" s="42" t="s">
        <v>205</v>
      </c>
      <c r="C141" s="46">
        <f>SUM(C142)</f>
        <v>33.7</v>
      </c>
      <c r="D141" s="52"/>
    </row>
    <row r="142" spans="1:4" ht="63">
      <c r="A142" s="1" t="s">
        <v>237</v>
      </c>
      <c r="B142" s="1" t="s">
        <v>206</v>
      </c>
      <c r="C142" s="78">
        <v>33.7</v>
      </c>
      <c r="D142" s="52"/>
    </row>
    <row r="143" spans="1:4" ht="31.5">
      <c r="A143" s="42" t="s">
        <v>232</v>
      </c>
      <c r="B143" s="42" t="s">
        <v>61</v>
      </c>
      <c r="C143" s="46">
        <f>SUM(C144)</f>
        <v>1997</v>
      </c>
      <c r="D143" s="52"/>
    </row>
    <row r="144" spans="1:4" ht="31.5">
      <c r="A144" s="1" t="s">
        <v>233</v>
      </c>
      <c r="B144" s="1" t="s">
        <v>95</v>
      </c>
      <c r="C144" s="74">
        <v>1997</v>
      </c>
      <c r="D144" s="52"/>
    </row>
    <row r="145" spans="1:4" ht="31.5">
      <c r="A145" s="42" t="s">
        <v>238</v>
      </c>
      <c r="B145" s="42" t="s">
        <v>62</v>
      </c>
      <c r="C145" s="46">
        <f>SUM(C146)</f>
        <v>627274.6000000001</v>
      </c>
      <c r="D145" s="52"/>
    </row>
    <row r="146" spans="1:4" ht="31.5">
      <c r="A146" s="1" t="s">
        <v>239</v>
      </c>
      <c r="B146" s="1" t="s">
        <v>96</v>
      </c>
      <c r="C146" s="2">
        <f>SUM(C148:C154)</f>
        <v>627274.6000000001</v>
      </c>
      <c r="D146" s="52"/>
    </row>
    <row r="147" spans="1:4" ht="15.75">
      <c r="A147" s="1" t="s">
        <v>59</v>
      </c>
      <c r="B147" s="1"/>
      <c r="C147" s="84"/>
      <c r="D147" s="52"/>
    </row>
    <row r="148" spans="1:4" ht="15.75">
      <c r="A148" s="1"/>
      <c r="B148" s="1" t="s">
        <v>63</v>
      </c>
      <c r="C148" s="85">
        <v>288.6</v>
      </c>
      <c r="D148" s="52"/>
    </row>
    <row r="149" spans="1:4" ht="31.5">
      <c r="A149" s="1"/>
      <c r="B149" s="1" t="s">
        <v>65</v>
      </c>
      <c r="C149" s="85">
        <v>281.8</v>
      </c>
      <c r="D149" s="52"/>
    </row>
    <row r="150" spans="1:4" ht="31.5">
      <c r="A150" s="1"/>
      <c r="B150" s="1" t="s">
        <v>64</v>
      </c>
      <c r="C150" s="85">
        <v>1818.3</v>
      </c>
      <c r="D150" s="52"/>
    </row>
    <row r="151" spans="1:4" ht="31.5">
      <c r="A151" s="1"/>
      <c r="B151" s="1" t="s">
        <v>207</v>
      </c>
      <c r="C151" s="86">
        <v>5415.6</v>
      </c>
      <c r="D151" s="52"/>
    </row>
    <row r="152" spans="1:4" ht="31.5">
      <c r="A152" s="1"/>
      <c r="B152" s="1" t="s">
        <v>208</v>
      </c>
      <c r="C152" s="86">
        <v>1296</v>
      </c>
      <c r="D152" s="52"/>
    </row>
    <row r="153" spans="1:4" ht="31.5" hidden="1">
      <c r="A153" s="1"/>
      <c r="B153" s="1" t="s">
        <v>209</v>
      </c>
      <c r="C153" s="85"/>
      <c r="D153" s="52"/>
    </row>
    <row r="154" spans="1:5" ht="157.5">
      <c r="A154" s="1"/>
      <c r="B154" s="1" t="s">
        <v>210</v>
      </c>
      <c r="C154" s="85">
        <v>618174.3</v>
      </c>
      <c r="D154" s="52"/>
      <c r="E154" s="48"/>
    </row>
    <row r="155" spans="1:5" ht="31.5">
      <c r="A155" s="59" t="s">
        <v>300</v>
      </c>
      <c r="B155" s="59" t="s">
        <v>301</v>
      </c>
      <c r="C155" s="46">
        <f>SUM(C156,C158,C160)</f>
        <v>25858.5</v>
      </c>
      <c r="D155" s="52"/>
      <c r="E155" s="48"/>
    </row>
    <row r="156" spans="1:5" ht="63">
      <c r="A156" s="59" t="s">
        <v>302</v>
      </c>
      <c r="B156" s="59" t="s">
        <v>303</v>
      </c>
      <c r="C156" s="46">
        <f>C157</f>
        <v>13358.5</v>
      </c>
      <c r="D156" s="52"/>
      <c r="E156" s="48"/>
    </row>
    <row r="157" spans="1:5" ht="63">
      <c r="A157" s="59" t="s">
        <v>304</v>
      </c>
      <c r="B157" s="58" t="s">
        <v>305</v>
      </c>
      <c r="C157" s="67">
        <v>13358.5</v>
      </c>
      <c r="D157" s="52"/>
      <c r="E157" s="48"/>
    </row>
    <row r="158" spans="1:5" ht="47.25">
      <c r="A158" s="66" t="s">
        <v>365</v>
      </c>
      <c r="B158" s="66" t="s">
        <v>366</v>
      </c>
      <c r="C158" s="68">
        <f>SUM(C159)</f>
        <v>5000</v>
      </c>
      <c r="D158" s="52"/>
      <c r="E158" s="48"/>
    </row>
    <row r="159" spans="1:5" ht="47.25">
      <c r="A159" s="63" t="s">
        <v>367</v>
      </c>
      <c r="B159" s="63" t="s">
        <v>368</v>
      </c>
      <c r="C159" s="74">
        <v>5000</v>
      </c>
      <c r="D159" s="52"/>
      <c r="E159" s="48"/>
    </row>
    <row r="160" spans="1:5" ht="78.75">
      <c r="A160" s="59" t="s">
        <v>375</v>
      </c>
      <c r="B160" s="59" t="s">
        <v>376</v>
      </c>
      <c r="C160" s="68">
        <f>C161</f>
        <v>7500</v>
      </c>
      <c r="D160" s="52"/>
      <c r="E160" s="48"/>
    </row>
    <row r="161" spans="1:5" ht="78.75">
      <c r="A161" s="58" t="s">
        <v>377</v>
      </c>
      <c r="B161" s="58" t="s">
        <v>378</v>
      </c>
      <c r="C161" s="74">
        <v>7500</v>
      </c>
      <c r="D161" s="52"/>
      <c r="E161" s="48"/>
    </row>
    <row r="162" spans="1:5" ht="15.75">
      <c r="A162" s="1"/>
      <c r="B162" s="58"/>
      <c r="C162" s="2"/>
      <c r="D162" s="52"/>
      <c r="E162" s="48"/>
    </row>
    <row r="163" spans="1:4" ht="15.75">
      <c r="A163" s="42" t="s">
        <v>66</v>
      </c>
      <c r="B163" s="42"/>
      <c r="C163" s="43">
        <f>SUM(C11,C92)</f>
        <v>1793946.9</v>
      </c>
      <c r="D163" s="52"/>
    </row>
    <row r="164" spans="1:4" ht="15.75">
      <c r="A164" s="21" t="s">
        <v>146</v>
      </c>
      <c r="B164" s="47"/>
      <c r="C164" s="47"/>
      <c r="D164" s="52"/>
    </row>
    <row r="165" spans="1:4" ht="31.5">
      <c r="A165" s="21" t="s">
        <v>147</v>
      </c>
      <c r="B165" s="47"/>
      <c r="C165" s="56">
        <f>C163-C136</f>
        <v>1161000.1999999997</v>
      </c>
      <c r="D165" s="52"/>
    </row>
    <row r="166" spans="1:4" ht="15.75">
      <c r="A166" s="44"/>
      <c r="B166" s="44"/>
      <c r="C166" s="44"/>
      <c r="D166" s="52"/>
    </row>
    <row r="167" spans="1:4" ht="15.75">
      <c r="A167" s="44"/>
      <c r="B167" s="44"/>
      <c r="C167" s="44"/>
      <c r="D167" s="52"/>
    </row>
    <row r="168" spans="1:4" ht="15.75">
      <c r="A168" s="44"/>
      <c r="B168" s="44"/>
      <c r="C168" s="44"/>
      <c r="D168" s="52"/>
    </row>
    <row r="169" spans="1:4" ht="15.75">
      <c r="A169" s="44"/>
      <c r="B169" s="44"/>
      <c r="C169" s="44"/>
      <c r="D169" s="52"/>
    </row>
    <row r="170" spans="1:4" ht="15.75">
      <c r="A170" s="44"/>
      <c r="B170" s="44"/>
      <c r="C170" s="44"/>
      <c r="D170" s="52"/>
    </row>
    <row r="171" spans="1:4" ht="15.75">
      <c r="A171" s="44"/>
      <c r="B171" s="44"/>
      <c r="C171" s="44"/>
      <c r="D171" s="52"/>
    </row>
    <row r="172" spans="1:4" ht="15.75">
      <c r="A172" s="44"/>
      <c r="B172" s="44"/>
      <c r="C172" s="44"/>
      <c r="D172" s="52"/>
    </row>
    <row r="173" spans="1:4" ht="15.75">
      <c r="A173" s="44"/>
      <c r="B173" s="44"/>
      <c r="C173" s="44"/>
      <c r="D173" s="52"/>
    </row>
    <row r="174" spans="1:4" ht="15.75">
      <c r="A174" s="44"/>
      <c r="B174" s="44"/>
      <c r="C174" s="44"/>
      <c r="D174" s="52"/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31496062992125984" top="0.5118110236220472" bottom="0.3937007874015748" header="0.1968503937007874" footer="0.31496062992125984"/>
  <pageSetup fitToHeight="6" fitToWidth="1" horizontalDpi="600" verticalDpi="600" orientation="portrait" paperSize="9" scale="84" r:id="rId3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31">
      <selection activeCell="E57" sqref="E57"/>
    </sheetView>
  </sheetViews>
  <sheetFormatPr defaultColWidth="9.00390625" defaultRowHeight="15.75"/>
  <cols>
    <col min="1" max="1" width="63.375" style="0" customWidth="1"/>
    <col min="2" max="2" width="10.25390625" style="0" customWidth="1"/>
    <col min="3" max="3" width="10.875" style="0" customWidth="1"/>
    <col min="4" max="4" width="14.25390625" style="0" customWidth="1"/>
    <col min="5" max="5" width="10.375" style="0" bestFit="1" customWidth="1"/>
    <col min="6" max="6" width="10.875" style="0" bestFit="1" customWidth="1"/>
  </cols>
  <sheetData>
    <row r="1" spans="2:4" ht="15.75">
      <c r="B1" s="107" t="s">
        <v>213</v>
      </c>
      <c r="C1" s="107"/>
      <c r="D1" s="107"/>
    </row>
    <row r="2" spans="2:4" ht="15.75">
      <c r="B2" s="110" t="s">
        <v>214</v>
      </c>
      <c r="C2" s="110"/>
      <c r="D2" s="110"/>
    </row>
    <row r="3" spans="2:4" ht="15.75">
      <c r="B3" s="110" t="s">
        <v>215</v>
      </c>
      <c r="C3" s="110"/>
      <c r="D3" s="110"/>
    </row>
    <row r="4" spans="2:4" ht="15.75">
      <c r="B4" s="109" t="s">
        <v>379</v>
      </c>
      <c r="C4" s="109"/>
      <c r="D4" s="109"/>
    </row>
    <row r="5" ht="15.75">
      <c r="D5" s="6"/>
    </row>
    <row r="6" spans="1:4" ht="59.25" customHeight="1">
      <c r="A6" s="108" t="s">
        <v>370</v>
      </c>
      <c r="B6" s="108"/>
      <c r="C6" s="108"/>
      <c r="D6" s="108"/>
    </row>
    <row r="8" ht="15.75">
      <c r="D8" s="6" t="s">
        <v>141</v>
      </c>
    </row>
    <row r="9" spans="1:4" ht="15.75">
      <c r="A9" s="17" t="s">
        <v>97</v>
      </c>
      <c r="B9" s="16" t="s">
        <v>98</v>
      </c>
      <c r="C9" s="16" t="s">
        <v>128</v>
      </c>
      <c r="D9" s="16" t="s">
        <v>2</v>
      </c>
    </row>
    <row r="10" spans="1:4" ht="15.75">
      <c r="A10" s="7">
        <v>1</v>
      </c>
      <c r="B10" s="8">
        <v>2</v>
      </c>
      <c r="C10" s="8">
        <v>3</v>
      </c>
      <c r="D10" s="8">
        <v>4</v>
      </c>
    </row>
    <row r="11" spans="1:6" ht="15.75">
      <c r="A11" s="9" t="s">
        <v>99</v>
      </c>
      <c r="B11" s="10"/>
      <c r="C11" s="10"/>
      <c r="D11" s="20">
        <f>SUM(D12,D21,D25,D29,D34,D40,D42,D44,D48,D51)</f>
        <v>1765946.9</v>
      </c>
      <c r="F11" s="57"/>
    </row>
    <row r="12" spans="1:5" ht="15.75">
      <c r="A12" s="11" t="s">
        <v>100</v>
      </c>
      <c r="B12" s="12" t="s">
        <v>129</v>
      </c>
      <c r="C12" s="12" t="s">
        <v>130</v>
      </c>
      <c r="D12" s="18">
        <f>SUM(D13:D20)</f>
        <v>274159.1</v>
      </c>
      <c r="E12" s="90"/>
    </row>
    <row r="13" spans="1:6" ht="31.5">
      <c r="A13" s="13" t="s">
        <v>101</v>
      </c>
      <c r="B13" s="14" t="s">
        <v>129</v>
      </c>
      <c r="C13" s="14" t="s">
        <v>131</v>
      </c>
      <c r="D13" s="19">
        <v>6054.9</v>
      </c>
      <c r="E13" s="90"/>
      <c r="F13" s="48"/>
    </row>
    <row r="14" spans="1:6" ht="47.25">
      <c r="A14" s="13" t="s">
        <v>222</v>
      </c>
      <c r="B14" s="14" t="s">
        <v>129</v>
      </c>
      <c r="C14" s="14" t="s">
        <v>132</v>
      </c>
      <c r="D14" s="19">
        <v>50</v>
      </c>
      <c r="E14" s="90"/>
      <c r="F14" s="48"/>
    </row>
    <row r="15" spans="1:6" ht="47.25">
      <c r="A15" s="13" t="s">
        <v>102</v>
      </c>
      <c r="B15" s="14" t="s">
        <v>129</v>
      </c>
      <c r="C15" s="14" t="s">
        <v>133</v>
      </c>
      <c r="D15" s="19">
        <v>79026.20000000001</v>
      </c>
      <c r="E15" s="90"/>
      <c r="F15" s="48"/>
    </row>
    <row r="16" spans="1:6" ht="15.75">
      <c r="A16" s="13" t="s">
        <v>219</v>
      </c>
      <c r="B16" s="14" t="s">
        <v>129</v>
      </c>
      <c r="C16" s="14" t="s">
        <v>140</v>
      </c>
      <c r="D16" s="19">
        <v>33.7</v>
      </c>
      <c r="E16" s="90"/>
      <c r="F16" s="48"/>
    </row>
    <row r="17" spans="1:6" ht="31.5">
      <c r="A17" s="13" t="s">
        <v>143</v>
      </c>
      <c r="B17" s="14" t="s">
        <v>129</v>
      </c>
      <c r="C17" s="14" t="s">
        <v>134</v>
      </c>
      <c r="D17" s="19">
        <v>41484.2</v>
      </c>
      <c r="E17" s="90"/>
      <c r="F17" s="48"/>
    </row>
    <row r="18" spans="1:6" ht="15.75">
      <c r="A18" s="15" t="s">
        <v>103</v>
      </c>
      <c r="B18" s="14" t="s">
        <v>129</v>
      </c>
      <c r="C18" s="14" t="s">
        <v>135</v>
      </c>
      <c r="D18" s="22">
        <v>4069.3</v>
      </c>
      <c r="E18" s="90"/>
      <c r="F18" s="48"/>
    </row>
    <row r="19" spans="1:6" ht="15.75">
      <c r="A19" s="13" t="s">
        <v>104</v>
      </c>
      <c r="B19" s="14" t="s">
        <v>129</v>
      </c>
      <c r="C19" s="14" t="s">
        <v>136</v>
      </c>
      <c r="D19" s="22">
        <v>13589.2</v>
      </c>
      <c r="E19" s="90"/>
      <c r="F19" s="48"/>
    </row>
    <row r="20" spans="1:6" ht="15.75">
      <c r="A20" s="13" t="s">
        <v>105</v>
      </c>
      <c r="B20" s="14" t="s">
        <v>129</v>
      </c>
      <c r="C20" s="14" t="s">
        <v>137</v>
      </c>
      <c r="D20" s="22">
        <v>129851.59999999999</v>
      </c>
      <c r="E20" s="90"/>
      <c r="F20" s="48"/>
    </row>
    <row r="21" spans="1:5" ht="15.75">
      <c r="A21" s="11" t="s">
        <v>106</v>
      </c>
      <c r="B21" s="12" t="s">
        <v>132</v>
      </c>
      <c r="C21" s="12" t="s">
        <v>130</v>
      </c>
      <c r="D21" s="18">
        <f>SUM(D22:D24)</f>
        <v>13639.4</v>
      </c>
      <c r="E21" s="90"/>
    </row>
    <row r="22" spans="1:6" ht="15.75">
      <c r="A22" s="13" t="s">
        <v>107</v>
      </c>
      <c r="B22" s="14" t="s">
        <v>132</v>
      </c>
      <c r="C22" s="14" t="s">
        <v>133</v>
      </c>
      <c r="D22" s="22">
        <v>1997</v>
      </c>
      <c r="E22" s="90"/>
      <c r="F22" s="48"/>
    </row>
    <row r="23" spans="1:6" ht="31.5">
      <c r="A23" s="13" t="s">
        <v>374</v>
      </c>
      <c r="B23" s="14" t="s">
        <v>132</v>
      </c>
      <c r="C23" s="14" t="s">
        <v>148</v>
      </c>
      <c r="D23" s="22">
        <v>11532.4</v>
      </c>
      <c r="E23" s="90"/>
      <c r="F23" s="48"/>
    </row>
    <row r="24" spans="1:6" ht="31.5">
      <c r="A24" s="13" t="s">
        <v>150</v>
      </c>
      <c r="B24" s="14" t="s">
        <v>132</v>
      </c>
      <c r="C24" s="14" t="s">
        <v>149</v>
      </c>
      <c r="D24" s="22">
        <v>110</v>
      </c>
      <c r="E24" s="90"/>
      <c r="F24" s="48"/>
    </row>
    <row r="25" spans="1:5" ht="15.75">
      <c r="A25" s="11" t="s">
        <v>108</v>
      </c>
      <c r="B25" s="12" t="s">
        <v>133</v>
      </c>
      <c r="C25" s="12" t="s">
        <v>130</v>
      </c>
      <c r="D25" s="23">
        <f>SUM(D26:D28)</f>
        <v>117713.6</v>
      </c>
      <c r="E25" s="90"/>
    </row>
    <row r="26" spans="1:6" ht="15.75">
      <c r="A26" s="13" t="s">
        <v>109</v>
      </c>
      <c r="B26" s="14" t="s">
        <v>133</v>
      </c>
      <c r="C26" s="14" t="s">
        <v>138</v>
      </c>
      <c r="D26" s="22">
        <v>21357.9</v>
      </c>
      <c r="E26" s="90"/>
      <c r="F26" s="48"/>
    </row>
    <row r="27" spans="1:6" ht="15.75">
      <c r="A27" s="15" t="s">
        <v>144</v>
      </c>
      <c r="B27" s="14" t="s">
        <v>133</v>
      </c>
      <c r="C27" s="14" t="s">
        <v>139</v>
      </c>
      <c r="D27" s="22">
        <v>24989.9</v>
      </c>
      <c r="E27" s="90"/>
      <c r="F27" s="48"/>
    </row>
    <row r="28" spans="1:6" ht="15.75">
      <c r="A28" s="15" t="s">
        <v>110</v>
      </c>
      <c r="B28" s="14" t="s">
        <v>133</v>
      </c>
      <c r="C28" s="14">
        <v>12</v>
      </c>
      <c r="D28" s="22">
        <v>71365.8</v>
      </c>
      <c r="E28" s="90"/>
      <c r="F28" s="48"/>
    </row>
    <row r="29" spans="1:6" ht="15.75">
      <c r="A29" s="9" t="s">
        <v>111</v>
      </c>
      <c r="B29" s="12" t="s">
        <v>140</v>
      </c>
      <c r="C29" s="12" t="s">
        <v>130</v>
      </c>
      <c r="D29" s="23">
        <f>SUM(D30:D33)</f>
        <v>264309.2</v>
      </c>
      <c r="E29" s="90"/>
      <c r="F29" s="48"/>
    </row>
    <row r="30" spans="1:6" ht="15.75">
      <c r="A30" s="13" t="s">
        <v>112</v>
      </c>
      <c r="B30" s="14" t="s">
        <v>140</v>
      </c>
      <c r="C30" s="14" t="s">
        <v>129</v>
      </c>
      <c r="D30" s="22">
        <v>122909.1</v>
      </c>
      <c r="E30" s="90"/>
      <c r="F30" s="48"/>
    </row>
    <row r="31" spans="1:6" ht="15.75">
      <c r="A31" s="13" t="s">
        <v>113</v>
      </c>
      <c r="B31" s="14" t="s">
        <v>140</v>
      </c>
      <c r="C31" s="14" t="s">
        <v>131</v>
      </c>
      <c r="D31" s="22">
        <v>86946.6</v>
      </c>
      <c r="E31" s="90"/>
      <c r="F31" s="48"/>
    </row>
    <row r="32" spans="1:6" ht="15.75">
      <c r="A32" s="13" t="s">
        <v>114</v>
      </c>
      <c r="B32" s="14" t="s">
        <v>140</v>
      </c>
      <c r="C32" s="14" t="s">
        <v>132</v>
      </c>
      <c r="D32" s="22">
        <v>34827.8</v>
      </c>
      <c r="E32" s="90"/>
      <c r="F32" s="48"/>
    </row>
    <row r="33" spans="1:6" ht="15.75">
      <c r="A33" s="13" t="s">
        <v>115</v>
      </c>
      <c r="B33" s="14" t="s">
        <v>140</v>
      </c>
      <c r="C33" s="14" t="s">
        <v>140</v>
      </c>
      <c r="D33" s="22">
        <v>19625.7</v>
      </c>
      <c r="E33" s="90"/>
      <c r="F33" s="48"/>
    </row>
    <row r="34" spans="1:6" ht="15.75">
      <c r="A34" s="11" t="s">
        <v>116</v>
      </c>
      <c r="B34" s="12" t="s">
        <v>135</v>
      </c>
      <c r="C34" s="12" t="s">
        <v>130</v>
      </c>
      <c r="D34" s="23">
        <f>SUM(D35:D39)</f>
        <v>853101.5999999999</v>
      </c>
      <c r="E34" s="90"/>
      <c r="F34" s="48"/>
    </row>
    <row r="35" spans="1:6" ht="15.75">
      <c r="A35" s="13" t="s">
        <v>117</v>
      </c>
      <c r="B35" s="14" t="s">
        <v>135</v>
      </c>
      <c r="C35" s="14" t="s">
        <v>129</v>
      </c>
      <c r="D35" s="22">
        <v>91918.1</v>
      </c>
      <c r="E35" s="90"/>
      <c r="F35" s="48"/>
    </row>
    <row r="36" spans="1:6" ht="15.75">
      <c r="A36" s="15" t="s">
        <v>118</v>
      </c>
      <c r="B36" s="14" t="s">
        <v>135</v>
      </c>
      <c r="C36" s="14" t="s">
        <v>131</v>
      </c>
      <c r="D36" s="22">
        <v>605749.6</v>
      </c>
      <c r="E36" s="90"/>
      <c r="F36" s="48"/>
    </row>
    <row r="37" spans="1:6" ht="15.75">
      <c r="A37" s="39" t="s">
        <v>211</v>
      </c>
      <c r="B37" s="40" t="s">
        <v>135</v>
      </c>
      <c r="C37" s="40" t="s">
        <v>132</v>
      </c>
      <c r="D37" s="22">
        <v>112242.6</v>
      </c>
      <c r="E37" s="90"/>
      <c r="F37" s="48"/>
    </row>
    <row r="38" spans="1:6" ht="15.75">
      <c r="A38" s="15" t="s">
        <v>212</v>
      </c>
      <c r="B38" s="14" t="s">
        <v>135</v>
      </c>
      <c r="C38" s="14" t="s">
        <v>135</v>
      </c>
      <c r="D38" s="22">
        <v>17187.1</v>
      </c>
      <c r="E38" s="90"/>
      <c r="F38" s="48"/>
    </row>
    <row r="39" spans="1:6" ht="15.75">
      <c r="A39" s="13" t="s">
        <v>119</v>
      </c>
      <c r="B39" s="14" t="s">
        <v>135</v>
      </c>
      <c r="C39" s="14" t="s">
        <v>139</v>
      </c>
      <c r="D39" s="22">
        <v>26004.199999999997</v>
      </c>
      <c r="E39" s="90"/>
      <c r="F39" s="48"/>
    </row>
    <row r="40" spans="1:6" ht="15.75">
      <c r="A40" s="11" t="s">
        <v>145</v>
      </c>
      <c r="B40" s="12" t="s">
        <v>138</v>
      </c>
      <c r="C40" s="12" t="s">
        <v>130</v>
      </c>
      <c r="D40" s="23">
        <f>SUM(D41)</f>
        <v>169744.2</v>
      </c>
      <c r="E40" s="90"/>
      <c r="F40" s="48"/>
    </row>
    <row r="41" spans="1:6" ht="15.75">
      <c r="A41" s="13" t="s">
        <v>120</v>
      </c>
      <c r="B41" s="14" t="s">
        <v>138</v>
      </c>
      <c r="C41" s="14" t="s">
        <v>129</v>
      </c>
      <c r="D41" s="22">
        <v>169744.2</v>
      </c>
      <c r="E41" s="90"/>
      <c r="F41" s="48"/>
    </row>
    <row r="42" spans="1:6" ht="15.75">
      <c r="A42" s="11" t="s">
        <v>224</v>
      </c>
      <c r="B42" s="12" t="s">
        <v>139</v>
      </c>
      <c r="C42" s="12" t="s">
        <v>130</v>
      </c>
      <c r="D42" s="23">
        <f>SUM(D43)</f>
        <v>0</v>
      </c>
      <c r="E42" s="90"/>
      <c r="F42" s="48"/>
    </row>
    <row r="43" spans="1:6" ht="15.75">
      <c r="A43" s="13" t="s">
        <v>223</v>
      </c>
      <c r="B43" s="14" t="s">
        <v>139</v>
      </c>
      <c r="C43" s="14" t="s">
        <v>135</v>
      </c>
      <c r="D43" s="22"/>
      <c r="E43" s="90"/>
      <c r="F43" s="48"/>
    </row>
    <row r="44" spans="1:6" ht="15.75">
      <c r="A44" s="11" t="s">
        <v>121</v>
      </c>
      <c r="B44" s="12">
        <v>10</v>
      </c>
      <c r="C44" s="12" t="s">
        <v>130</v>
      </c>
      <c r="D44" s="23">
        <f>SUM(D45:D47)</f>
        <v>29747.1</v>
      </c>
      <c r="E44" s="90"/>
      <c r="F44" s="48"/>
    </row>
    <row r="45" spans="1:6" ht="15.75">
      <c r="A45" s="13" t="s">
        <v>122</v>
      </c>
      <c r="B45" s="14">
        <v>10</v>
      </c>
      <c r="C45" s="14" t="s">
        <v>129</v>
      </c>
      <c r="D45" s="22">
        <v>10373.9</v>
      </c>
      <c r="E45" s="90"/>
      <c r="F45" s="48"/>
    </row>
    <row r="46" spans="1:6" ht="15.75">
      <c r="A46" s="13" t="s">
        <v>123</v>
      </c>
      <c r="B46" s="14">
        <v>10</v>
      </c>
      <c r="C46" s="14" t="s">
        <v>133</v>
      </c>
      <c r="D46" s="22">
        <v>3641.4</v>
      </c>
      <c r="E46" s="90"/>
      <c r="F46" s="48"/>
    </row>
    <row r="47" spans="1:6" ht="15.75">
      <c r="A47" s="13" t="s">
        <v>124</v>
      </c>
      <c r="B47" s="14">
        <v>10</v>
      </c>
      <c r="C47" s="14" t="s">
        <v>134</v>
      </c>
      <c r="D47" s="22">
        <v>15731.800000000001</v>
      </c>
      <c r="E47" s="90"/>
      <c r="F47" s="48"/>
    </row>
    <row r="48" spans="1:6" ht="15.75">
      <c r="A48" s="11" t="s">
        <v>125</v>
      </c>
      <c r="B48" s="12">
        <v>11</v>
      </c>
      <c r="C48" s="12" t="s">
        <v>130</v>
      </c>
      <c r="D48" s="23">
        <f>SUM(D49:D50)</f>
        <v>43504.7</v>
      </c>
      <c r="E48" s="90"/>
      <c r="F48" s="48"/>
    </row>
    <row r="49" spans="1:6" ht="15.75">
      <c r="A49" s="13" t="s">
        <v>126</v>
      </c>
      <c r="B49" s="14">
        <v>11</v>
      </c>
      <c r="C49" s="14" t="s">
        <v>129</v>
      </c>
      <c r="D49" s="22">
        <v>32644.5</v>
      </c>
      <c r="E49" s="90"/>
      <c r="F49" s="48"/>
    </row>
    <row r="50" spans="1:6" ht="15.75">
      <c r="A50" s="13" t="s">
        <v>127</v>
      </c>
      <c r="B50" s="14">
        <v>11</v>
      </c>
      <c r="C50" s="14" t="s">
        <v>131</v>
      </c>
      <c r="D50" s="22">
        <v>10860.199999999999</v>
      </c>
      <c r="E50" s="90"/>
      <c r="F50" s="48"/>
    </row>
    <row r="51" spans="1:6" ht="15.75">
      <c r="A51" s="87" t="s">
        <v>371</v>
      </c>
      <c r="B51" s="12" t="s">
        <v>137</v>
      </c>
      <c r="C51" s="12" t="s">
        <v>130</v>
      </c>
      <c r="D51" s="23">
        <f>SUM(D52)</f>
        <v>28</v>
      </c>
      <c r="E51" s="90"/>
      <c r="F51" s="48"/>
    </row>
    <row r="52" spans="1:6" ht="15.75">
      <c r="A52" s="88" t="s">
        <v>372</v>
      </c>
      <c r="B52" s="14" t="s">
        <v>137</v>
      </c>
      <c r="C52" s="14" t="s">
        <v>129</v>
      </c>
      <c r="D52" s="22">
        <v>28</v>
      </c>
      <c r="F52" s="48"/>
    </row>
    <row r="56" ht="14.25" customHeight="1"/>
  </sheetData>
  <sheetProtection/>
  <mergeCells count="5">
    <mergeCell ref="B1:D1"/>
    <mergeCell ref="A6:D6"/>
    <mergeCell ref="B4:D4"/>
    <mergeCell ref="B3:D3"/>
    <mergeCell ref="B2:D2"/>
  </mergeCells>
  <printOptions/>
  <pageMargins left="0.7086614173228347" right="0.3937007874015748" top="0.4330708661417323" bottom="0.3937007874015748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B3" sqref="B3:C3"/>
    </sheetView>
  </sheetViews>
  <sheetFormatPr defaultColWidth="9.00390625" defaultRowHeight="15.75"/>
  <cols>
    <col min="1" max="1" width="26.00390625" style="24" customWidth="1"/>
    <col min="2" max="2" width="49.00390625" style="24" customWidth="1"/>
    <col min="3" max="3" width="12.00390625" style="24" customWidth="1"/>
    <col min="4" max="16384" width="9.00390625" style="24" customWidth="1"/>
  </cols>
  <sheetData>
    <row r="1" spans="2:3" ht="15.75">
      <c r="B1" s="115" t="s">
        <v>284</v>
      </c>
      <c r="C1" s="115"/>
    </row>
    <row r="2" spans="2:3" ht="15.75">
      <c r="B2" s="116" t="s">
        <v>282</v>
      </c>
      <c r="C2" s="116"/>
    </row>
    <row r="3" spans="2:3" ht="15.75">
      <c r="B3" s="116" t="s">
        <v>283</v>
      </c>
      <c r="C3" s="116"/>
    </row>
    <row r="4" spans="2:3" ht="15.75">
      <c r="B4" s="106" t="s">
        <v>379</v>
      </c>
      <c r="C4" s="106"/>
    </row>
    <row r="6" spans="1:3" ht="36" customHeight="1">
      <c r="A6" s="111" t="s">
        <v>373</v>
      </c>
      <c r="B6" s="111"/>
      <c r="C6" s="111"/>
    </row>
    <row r="7" spans="1:3" ht="15.75">
      <c r="A7" s="112"/>
      <c r="B7" s="112"/>
      <c r="C7" s="112"/>
    </row>
    <row r="8" spans="1:3" ht="15.75">
      <c r="A8" s="113" t="s">
        <v>151</v>
      </c>
      <c r="B8" s="113"/>
      <c r="C8" s="113"/>
    </row>
    <row r="9" spans="1:3" ht="15.75" customHeight="1">
      <c r="A9" s="114" t="s">
        <v>181</v>
      </c>
      <c r="B9" s="114"/>
      <c r="C9" s="37">
        <f>-C13</f>
        <v>28000</v>
      </c>
    </row>
    <row r="10" spans="1:3" ht="15.75">
      <c r="A10" s="25"/>
      <c r="B10" s="25"/>
      <c r="C10" s="25"/>
    </row>
    <row r="11" spans="2:3" ht="15.75">
      <c r="B11" s="36"/>
      <c r="C11" s="36" t="s">
        <v>180</v>
      </c>
    </row>
    <row r="12" spans="1:3" ht="47.25">
      <c r="A12" s="26" t="s">
        <v>0</v>
      </c>
      <c r="B12" s="26" t="s">
        <v>97</v>
      </c>
      <c r="C12" s="26" t="s">
        <v>2</v>
      </c>
    </row>
    <row r="13" spans="1:3" ht="31.5" customHeight="1">
      <c r="A13" s="27" t="s">
        <v>152</v>
      </c>
      <c r="B13" s="27" t="s">
        <v>153</v>
      </c>
      <c r="C13" s="28">
        <f>SUM(C14,C19)</f>
        <v>-28000</v>
      </c>
    </row>
    <row r="14" spans="1:3" ht="31.5">
      <c r="A14" s="27" t="s">
        <v>154</v>
      </c>
      <c r="B14" s="27" t="s">
        <v>155</v>
      </c>
      <c r="C14" s="28">
        <f>SUM(C15,C17)</f>
        <v>-28000</v>
      </c>
    </row>
    <row r="15" spans="1:3" ht="47.25">
      <c r="A15" s="29" t="s">
        <v>156</v>
      </c>
      <c r="B15" s="29" t="s">
        <v>157</v>
      </c>
      <c r="C15" s="30">
        <f aca="true" t="shared" si="0" ref="C15:C29">SUM(C16)</f>
        <v>0</v>
      </c>
    </row>
    <row r="16" spans="1:3" ht="48" customHeight="1">
      <c r="A16" s="29" t="s">
        <v>183</v>
      </c>
      <c r="B16" s="29" t="s">
        <v>182</v>
      </c>
      <c r="C16" s="30">
        <v>0</v>
      </c>
    </row>
    <row r="17" spans="1:3" ht="47.25">
      <c r="A17" s="29" t="s">
        <v>158</v>
      </c>
      <c r="B17" s="29" t="s">
        <v>159</v>
      </c>
      <c r="C17" s="30">
        <f>SUM(C18)</f>
        <v>-28000</v>
      </c>
    </row>
    <row r="18" spans="1:3" ht="47.25" customHeight="1">
      <c r="A18" s="29" t="s">
        <v>185</v>
      </c>
      <c r="B18" s="29" t="s">
        <v>184</v>
      </c>
      <c r="C18" s="30">
        <v>-28000</v>
      </c>
    </row>
    <row r="19" spans="1:3" ht="31.5">
      <c r="A19" s="27" t="s">
        <v>160</v>
      </c>
      <c r="B19" s="27" t="s">
        <v>161</v>
      </c>
      <c r="C19" s="31">
        <f>SUM(C20,C24)</f>
        <v>0</v>
      </c>
    </row>
    <row r="20" spans="1:3" ht="15.75">
      <c r="A20" s="27" t="s">
        <v>162</v>
      </c>
      <c r="B20" s="27" t="s">
        <v>163</v>
      </c>
      <c r="C20" s="31">
        <f t="shared" si="0"/>
        <v>-1793946.9</v>
      </c>
    </row>
    <row r="21" spans="1:3" ht="15.75">
      <c r="A21" s="29" t="s">
        <v>164</v>
      </c>
      <c r="B21" s="29" t="s">
        <v>165</v>
      </c>
      <c r="C21" s="32">
        <f t="shared" si="0"/>
        <v>-1793946.9</v>
      </c>
    </row>
    <row r="22" spans="1:3" ht="15" customHeight="1">
      <c r="A22" s="29" t="s">
        <v>166</v>
      </c>
      <c r="B22" s="29" t="s">
        <v>167</v>
      </c>
      <c r="C22" s="32">
        <f t="shared" si="0"/>
        <v>-1793946.9</v>
      </c>
    </row>
    <row r="23" spans="1:3" ht="31.5">
      <c r="A23" s="29" t="s">
        <v>187</v>
      </c>
      <c r="B23" s="29" t="s">
        <v>186</v>
      </c>
      <c r="C23" s="33">
        <f>-Доходы!C163</f>
        <v>-1793946.9</v>
      </c>
    </row>
    <row r="24" spans="1:3" ht="15.75">
      <c r="A24" s="27" t="s">
        <v>168</v>
      </c>
      <c r="B24" s="27" t="s">
        <v>169</v>
      </c>
      <c r="C24" s="34">
        <f t="shared" si="0"/>
        <v>1793946.9</v>
      </c>
    </row>
    <row r="25" spans="1:3" ht="15.75">
      <c r="A25" s="29" t="s">
        <v>170</v>
      </c>
      <c r="B25" s="29" t="s">
        <v>171</v>
      </c>
      <c r="C25" s="33">
        <f t="shared" si="0"/>
        <v>1793946.9</v>
      </c>
    </row>
    <row r="26" spans="1:3" ht="15" customHeight="1">
      <c r="A26" s="29" t="s">
        <v>172</v>
      </c>
      <c r="B26" s="29" t="s">
        <v>173</v>
      </c>
      <c r="C26" s="33">
        <f t="shared" si="0"/>
        <v>1793946.9</v>
      </c>
    </row>
    <row r="27" spans="1:3" ht="31.5">
      <c r="A27" s="29" t="s">
        <v>188</v>
      </c>
      <c r="B27" s="29" t="s">
        <v>189</v>
      </c>
      <c r="C27" s="33">
        <f>-C23</f>
        <v>1793946.9</v>
      </c>
    </row>
    <row r="28" spans="1:3" ht="31.5" hidden="1">
      <c r="A28" s="27" t="s">
        <v>174</v>
      </c>
      <c r="B28" s="27" t="s">
        <v>175</v>
      </c>
      <c r="C28" s="35">
        <f t="shared" si="0"/>
        <v>0</v>
      </c>
    </row>
    <row r="29" spans="1:3" ht="31.5" hidden="1">
      <c r="A29" s="27" t="s">
        <v>176</v>
      </c>
      <c r="B29" s="27" t="s">
        <v>177</v>
      </c>
      <c r="C29" s="30">
        <f t="shared" si="0"/>
        <v>0</v>
      </c>
    </row>
    <row r="30" spans="1:3" ht="31.5" hidden="1">
      <c r="A30" s="29" t="s">
        <v>178</v>
      </c>
      <c r="B30" s="29" t="s">
        <v>179</v>
      </c>
      <c r="C30" s="30">
        <f>SUM(C31)</f>
        <v>0</v>
      </c>
    </row>
    <row r="31" spans="1:3" ht="47.25" hidden="1">
      <c r="A31" s="29" t="s">
        <v>191</v>
      </c>
      <c r="B31" s="29" t="s">
        <v>190</v>
      </c>
      <c r="C31" s="30">
        <v>0</v>
      </c>
    </row>
  </sheetData>
  <sheetProtection/>
  <mergeCells count="8">
    <mergeCell ref="A6:C6"/>
    <mergeCell ref="A7:C7"/>
    <mergeCell ref="A8:C8"/>
    <mergeCell ref="A9:B9"/>
    <mergeCell ref="B1:C1"/>
    <mergeCell ref="B2:C2"/>
    <mergeCell ref="B3:C3"/>
    <mergeCell ref="B4:C4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fino-4</dc:creator>
  <cp:keywords/>
  <dc:description/>
  <cp:lastModifiedBy>Евгений C. Петров</cp:lastModifiedBy>
  <cp:lastPrinted>2021-12-01T02:05:44Z</cp:lastPrinted>
  <dcterms:created xsi:type="dcterms:W3CDTF">2015-11-10T22:34:13Z</dcterms:created>
  <dcterms:modified xsi:type="dcterms:W3CDTF">2021-12-27T03:55:11Z</dcterms:modified>
  <cp:category/>
  <cp:version/>
  <cp:contentType/>
  <cp:contentStatus/>
</cp:coreProperties>
</file>