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25320" windowHeight="6060" activeTab="0"/>
  </bookViews>
  <sheets>
    <sheet name="Управление ФЭИ" sheetId="1" r:id="rId1"/>
    <sheet name="ДОХОДЫ РАСХОДЫ ИСТОЧНИКИ" sheetId="2" r:id="rId2"/>
    <sheet name="РАСХОДЫ ПРОГРАММЫ" sheetId="3" r:id="rId3"/>
  </sheets>
  <definedNames>
    <definedName name="_xlnm.Print_Area" localSheetId="1">'ДОХОДЫ РАСХОДЫ ИСТОЧНИКИ'!$C$1:$E$116</definedName>
  </definedNames>
  <calcPr fullCalcOnLoad="1"/>
</workbook>
</file>

<file path=xl/sharedStrings.xml><?xml version="1.0" encoding="utf-8"?>
<sst xmlns="http://schemas.openxmlformats.org/spreadsheetml/2006/main" count="350" uniqueCount="258">
  <si>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</si>
  <si>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</si>
  <si>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</si>
  <si>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</si>
  <si>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</si>
  <si>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</si>
  <si>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</si>
  <si>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</si>
  <si>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</si>
  <si>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</si>
  <si>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</si>
  <si>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</si>
  <si>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</si>
  <si>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</si>
  <si>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</si>
  <si>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</si>
  <si>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</si>
  <si>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</si>
  <si>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</si>
  <si>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</si>
  <si>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</si>
  <si>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</si>
  <si>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</si>
  <si>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</si>
  <si>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000 2 02 02215 00 0000 151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</si>
  <si>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</si>
  <si>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</si>
  <si>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</si>
  <si>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</si>
  <si>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</si>
  <si>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>Субвенции бюджетам субъектов Российской Федерации и муниципальных образований</t>
  </si>
  <si>
    <t>Прочие субвенции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</si>
  <si>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</si>
  <si>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</si>
  <si>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</si>
  <si>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</si>
  <si>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</si>
  <si>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</si>
  <si>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</si>
  <si>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</si>
  <si>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</si>
  <si>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</si>
  <si>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</si>
  <si>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</si>
  <si>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</si>
  <si>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</si>
  <si>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</si>
  <si>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</si>
  <si>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</si>
  <si>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</si>
  <si>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</si>
  <si>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</si>
  <si>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</si>
  <si>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</si>
  <si>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</si>
  <si>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</si>
  <si>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</si>
  <si>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</si>
  <si>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</si>
  <si>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</si>
  <si>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</si>
  <si>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</si>
  <si>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</si>
  <si>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</si>
  <si>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</si>
  <si>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</si>
  <si>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</si>
  <si>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08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</si>
  <si>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</si>
  <si>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</si>
  <si>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</si>
  <si>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</si>
  <si>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</si>
  <si>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</si>
  <si>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</si>
  <si>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</si>
  <si>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</si>
  <si>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</si>
  <si>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</si>
  <si>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</si>
  <si>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</si>
  <si>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</si>
  <si>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</si>
  <si>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</si>
  <si>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</si>
  <si>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</si>
  <si>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</si>
  <si>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</si>
  <si>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Муниципальная программа «Стимулирование экономической активности населения городского округа Эгвекинот на 2016-2018 годы»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</si>
  <si>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</si>
  <si>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</si>
  <si>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торговых предприятий реализующих населению социально значимые продовольственные товары»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</si>
  <si>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</si>
  <si>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</si>
  <si>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</si>
  <si>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</si>
  <si>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</si>
  <si>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</si>
  <si>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</si>
  <si>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</si>
  <si>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</si>
  <si>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</si>
  <si>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</si>
  <si>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</si>
  <si>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</si>
  <si>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</si>
  <si>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</si>
  <si>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</si>
  <si>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</si>
  <si>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</si>
  <si>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</si>
  <si>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</si>
  <si>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</si>
  <si>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</si>
  <si>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83 1 00 00060</t>
  </si>
  <si>
    <t>83 1 00 10110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</si>
  <si>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</si>
  <si>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</si>
  <si>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</si>
  <si>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</si>
  <si>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</si>
  <si>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</si>
  <si>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</si>
  <si>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</si>
  <si>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</si>
  <si>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</si>
  <si>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</si>
  <si>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</si>
  <si>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</si>
  <si>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</si>
  <si>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</si>
  <si>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</si>
  <si>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</si>
  <si>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</si>
  <si>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</si>
  <si>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</si>
  <si>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</si>
  <si>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</si>
  <si>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</si>
  <si>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</si>
  <si>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</si>
  <si>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</si>
  <si>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</si>
  <si>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81</t>
  </si>
  <si>
    <t>81 1</t>
  </si>
  <si>
    <t>81 П</t>
  </si>
  <si>
    <t>82</t>
  </si>
  <si>
    <t>82 9</t>
  </si>
  <si>
    <t>82 Д</t>
  </si>
  <si>
    <t>83</t>
  </si>
  <si>
    <t>83 1</t>
  </si>
  <si>
    <t>Расходы на обеспечение деятельности Председателя представительного органа муниципального образования (Закупка товаров, работ и услуг для обеспечения государственных (муниципальных) нужд)</t>
  </si>
  <si>
    <t>84</t>
  </si>
  <si>
    <t>84 1</t>
  </si>
  <si>
    <t>Проведение выборов Главы и депутатов Совета депутатов городского округа Эгвекинот</t>
  </si>
  <si>
    <t>84 2</t>
  </si>
  <si>
    <t>85</t>
  </si>
  <si>
    <t>85 1</t>
  </si>
  <si>
    <t>000 1 14 00000 00 0000 000</t>
  </si>
  <si>
    <t>000 1 09 00000 00 0000 000</t>
  </si>
  <si>
    <t>000 1 17 00000 00 0000 000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</si>
  <si>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</si>
  <si>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</si>
  <si>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</si>
  <si>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</si>
  <si>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</si>
  <si>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</si>
  <si>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</si>
  <si>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</si>
  <si>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</si>
  <si>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</si>
  <si>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</si>
  <si>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</si>
  <si>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</si>
  <si>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</si>
  <si>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</si>
  <si>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</si>
  <si>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</si>
  <si>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</si>
  <si>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</si>
  <si>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</si>
  <si>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</si>
  <si>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</si>
  <si>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</si>
  <si>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</si>
  <si>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</si>
  <si>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</si>
  <si>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</si>
  <si>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</si>
  <si>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</si>
  <si>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</si>
  <si>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</si>
  <si>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</si>
  <si>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</si>
  <si>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</si>
  <si>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</si>
  <si>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</si>
  <si>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</si>
  <si>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</si>
  <si>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</si>
  <si>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</si>
  <si>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</si>
  <si>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</si>
  <si>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</si>
  <si>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</si>
  <si>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</si>
  <si>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</si>
  <si>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</si>
  <si>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</si>
  <si>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</si>
  <si>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</si>
  <si>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</si>
  <si>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</si>
  <si>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</si>
  <si>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</si>
  <si>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</si>
  <si>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 xml:space="preserve"> </t>
  </si>
  <si>
    <t>ufei@go-egvekinot.ru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</si>
  <si>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</si>
  <si>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</si>
  <si>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</si>
  <si>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</si>
  <si>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государственную регистрацию актов гражданского состояния</t>
  </si>
  <si>
    <t>На финансовую поддержку производства социально значимых видов хлеба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</si>
  <si>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</si>
  <si>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</si>
  <si>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</si>
  <si>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«Энергосбережение и повышение энергетической эффективности»</t>
  </si>
  <si>
    <t>План на 2019 год (с учетом изменений)</t>
  </si>
  <si>
    <t>Исполнение за 2019 год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</si>
  <si>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</si>
  <si>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обустройство и восстановление воинских захоронений, находящихся в государственной собственности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</si>
  <si>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</si>
  <si>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</si>
  <si>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обеспечение органов местного самоуправления документами территориального планирования и градостроительного зонирования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</si>
  <si>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</si>
  <si>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</si>
  <si>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</si>
  <si>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</si>
  <si>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реализацию мероприятий по профессиональной ориентации лиц, обучающихся в общеобразовательных организациях</t>
  </si>
  <si>
    <t>Иные межбюджетные трансферты</t>
  </si>
  <si>
    <t>Прочие безвозмездные поступления в бюджеты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</si>
  <si>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</si>
  <si>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 9.00 до 18.45 (с 13.00 до 14.30 обеденный перерыв)</t>
  </si>
  <si>
    <t>с 9.00 до 17.30 (с 13.00 до 14.30 обеденный перерыв)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</si>
  <si>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</si>
  <si>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«Развитие образования, культуры и молодёжной политики в городском округе Эгвекинот на 2016-2021 годы»</t>
  </si>
  <si>
    <t>Муниципальная программа «Развитие физической культуры и спорта в городском округе Эгвекинот на 2016-2021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</si>
  <si>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</si>
  <si>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</si>
  <si>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</si>
  <si>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</si>
  <si>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</si>
  <si>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</si>
  <si>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</si>
  <si>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</si>
  <si>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Подпрограмма «Укрепление межэтнических и межрелигиозных отношений на территории городского округа Эгвекинот»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</si>
  <si>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pа 2019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</si>
</sst>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0.0;[Red]0.0"/>
    <numFmt numFmtId="176" formatCode="0.00;[Red]0.00"/>
    <numFmt numFmtId="177" formatCode="0;[Red]0"/>
    <numFmt numFmtId="178" formatCode="0.0000"/>
    <numFmt numFmtId="179" formatCode="#,##0.0000"/>
    <numFmt numFmtId="180" formatCode="0.0%"/>
    <numFmt numFmtId="181" formatCode="#,##0.0;[Red]#,##0.0"/>
  </numFmts>
  <fonts count="83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2"/>
    </font>
    <font>
      <sz val="11"/>
      <name val="Calibri"/>
      <family val="2"/>
    </font>
    <font>
      <sz val="8"/>
      <color indexed="8"/>
      <name val="Cambria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Cambria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i/>
      <sz val="10"/>
      <color indexed="8"/>
      <name val="Arial Cyr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  <font>
      <sz val="14"/>
      <color theme="1"/>
      <name val="Times New Roman"/>
      <family val="1"/>
    </font>
    <font>
      <i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1" fontId="49" fillId="0" borderId="1">
      <alignment horizontal="center" vertical="center" wrapText="1" shrinkToFit="1"/>
      <protection/>
    </xf>
    <xf numFmtId="0" fontId="50" fillId="0" borderId="0">
      <alignment vertical="center"/>
      <protection/>
    </xf>
    <xf numFmtId="0" fontId="51" fillId="0" borderId="0">
      <alignment/>
      <protection/>
    </xf>
    <xf numFmtId="0" fontId="50" fillId="0" borderId="0">
      <alignment vertical="center"/>
      <protection/>
    </xf>
    <xf numFmtId="0" fontId="51" fillId="0" borderId="0">
      <alignment/>
      <protection/>
    </xf>
    <xf numFmtId="0" fontId="15" fillId="0" borderId="0">
      <alignment/>
      <protection/>
    </xf>
    <xf numFmtId="0" fontId="52" fillId="20" borderId="0">
      <alignment vertical="center"/>
      <protection/>
    </xf>
    <xf numFmtId="0" fontId="51" fillId="20" borderId="0">
      <alignment/>
      <protection/>
    </xf>
    <xf numFmtId="0" fontId="53" fillId="0" borderId="0">
      <alignment horizontal="center" vertical="center"/>
      <protection/>
    </xf>
    <xf numFmtId="0" fontId="54" fillId="0" borderId="0">
      <alignment horizontal="center" wrapText="1"/>
      <protection/>
    </xf>
    <xf numFmtId="0" fontId="55" fillId="0" borderId="0">
      <alignment horizontal="center" vertical="center"/>
      <protection/>
    </xf>
    <xf numFmtId="0" fontId="51" fillId="0" borderId="0">
      <alignment/>
      <protection/>
    </xf>
    <xf numFmtId="0" fontId="55" fillId="0" borderId="0">
      <alignment vertical="center"/>
      <protection/>
    </xf>
    <xf numFmtId="0" fontId="51" fillId="20" borderId="2">
      <alignment/>
      <protection/>
    </xf>
    <xf numFmtId="0" fontId="49" fillId="0" borderId="0">
      <alignment horizontal="center" vertical="center"/>
      <protection/>
    </xf>
    <xf numFmtId="0" fontId="56" fillId="0" borderId="3">
      <alignment horizontal="center" vertical="center" wrapText="1"/>
      <protection/>
    </xf>
    <xf numFmtId="0" fontId="49" fillId="0" borderId="0">
      <alignment vertical="center"/>
      <protection/>
    </xf>
    <xf numFmtId="0" fontId="51" fillId="0" borderId="4">
      <alignment/>
      <protection/>
    </xf>
    <xf numFmtId="0" fontId="49" fillId="0" borderId="0">
      <alignment horizontal="left" vertical="center" wrapText="1"/>
      <protection/>
    </xf>
    <xf numFmtId="0" fontId="51" fillId="20" borderId="5">
      <alignment/>
      <protection/>
    </xf>
    <xf numFmtId="0" fontId="53" fillId="0" borderId="0">
      <alignment horizontal="center" vertical="center" wrapText="1"/>
      <protection/>
    </xf>
    <xf numFmtId="49" fontId="51" fillId="0" borderId="3">
      <alignment horizontal="left" shrinkToFit="1"/>
      <protection/>
    </xf>
    <xf numFmtId="0" fontId="49" fillId="0" borderId="2">
      <alignment vertical="center"/>
      <protection/>
    </xf>
    <xf numFmtId="4" fontId="51" fillId="0" borderId="3">
      <alignment horizontal="right" vertical="top" shrinkToFit="1"/>
      <protection/>
    </xf>
    <xf numFmtId="0" fontId="49" fillId="0" borderId="3">
      <alignment horizontal="center" vertical="center" wrapText="1"/>
      <protection/>
    </xf>
    <xf numFmtId="0" fontId="51" fillId="20" borderId="6">
      <alignment/>
      <protection/>
    </xf>
    <xf numFmtId="0" fontId="49" fillId="0" borderId="7">
      <alignment horizontal="center" vertical="center" wrapText="1"/>
      <protection/>
    </xf>
    <xf numFmtId="49" fontId="51" fillId="21" borderId="3">
      <alignment horizontal="left" shrinkToFit="1"/>
      <protection/>
    </xf>
    <xf numFmtId="0" fontId="52" fillId="20" borderId="8">
      <alignment vertical="center"/>
      <protection/>
    </xf>
    <xf numFmtId="4" fontId="51" fillId="22" borderId="3">
      <alignment horizontal="right" vertical="top" shrinkToFit="1"/>
      <protection/>
    </xf>
    <xf numFmtId="49" fontId="57" fillId="0" borderId="3">
      <alignment vertical="center" wrapText="1"/>
      <protection/>
    </xf>
    <xf numFmtId="0" fontId="56" fillId="23" borderId="3">
      <alignment horizontal="left"/>
      <protection/>
    </xf>
    <xf numFmtId="0" fontId="52" fillId="20" borderId="5">
      <alignment vertical="center"/>
      <protection/>
    </xf>
    <xf numFmtId="4" fontId="56" fillId="24" borderId="3">
      <alignment horizontal="right" vertical="top" shrinkToFit="1"/>
      <protection/>
    </xf>
    <xf numFmtId="49" fontId="58" fillId="0" borderId="9">
      <alignment horizontal="left" vertical="center" wrapText="1" indent="1"/>
      <protection/>
    </xf>
    <xf numFmtId="0" fontId="59" fillId="0" borderId="0">
      <alignment wrapText="1"/>
      <protection/>
    </xf>
    <xf numFmtId="0" fontId="52" fillId="20" borderId="10">
      <alignment vertical="center"/>
      <protection/>
    </xf>
    <xf numFmtId="0" fontId="52" fillId="0" borderId="0">
      <alignment vertical="center"/>
      <protection/>
    </xf>
    <xf numFmtId="0" fontId="57" fillId="0" borderId="0">
      <alignment horizontal="left" vertical="center" wrapText="1"/>
      <protection/>
    </xf>
    <xf numFmtId="0" fontId="53" fillId="0" borderId="0">
      <alignment vertical="center"/>
      <protection/>
    </xf>
    <xf numFmtId="0" fontId="49" fillId="0" borderId="0">
      <alignment vertical="center" wrapText="1"/>
      <protection/>
    </xf>
    <xf numFmtId="0" fontId="49" fillId="0" borderId="2">
      <alignment horizontal="left" vertical="center" wrapText="1"/>
      <protection/>
    </xf>
    <xf numFmtId="0" fontId="49" fillId="0" borderId="6">
      <alignment horizontal="left" vertical="center" wrapText="1"/>
      <protection/>
    </xf>
    <xf numFmtId="0" fontId="49" fillId="0" borderId="5">
      <alignment vertical="center" wrapText="1"/>
      <protection/>
    </xf>
    <xf numFmtId="0" fontId="49" fillId="0" borderId="11">
      <alignment horizontal="center" vertical="center" wrapText="1"/>
      <protection/>
    </xf>
    <xf numFmtId="1" fontId="57" fillId="0" borderId="3">
      <alignment horizontal="center" vertical="center" shrinkToFit="1"/>
      <protection locked="0"/>
    </xf>
    <xf numFmtId="0" fontId="52" fillId="20" borderId="6">
      <alignment vertical="center"/>
      <protection/>
    </xf>
    <xf numFmtId="1" fontId="58" fillId="0" borderId="3">
      <alignment horizontal="center" vertical="center" shrinkToFit="1"/>
      <protection/>
    </xf>
    <xf numFmtId="0" fontId="52" fillId="20" borderId="0">
      <alignment vertical="center" shrinkToFit="1"/>
      <protection/>
    </xf>
    <xf numFmtId="49" fontId="49" fillId="0" borderId="0">
      <alignment vertical="center" wrapText="1"/>
      <protection/>
    </xf>
    <xf numFmtId="49" fontId="49" fillId="0" borderId="5">
      <alignment vertical="center" wrapText="1"/>
      <protection/>
    </xf>
    <xf numFmtId="4" fontId="57" fillId="0" borderId="3">
      <alignment horizontal="right" vertical="center" shrinkToFit="1"/>
      <protection locked="0"/>
    </xf>
    <xf numFmtId="4" fontId="58" fillId="0" borderId="3">
      <alignment horizontal="right" vertical="center" shrinkToFit="1"/>
      <protection/>
    </xf>
    <xf numFmtId="0" fontId="60" fillId="0" borderId="0">
      <alignment horizontal="center" vertical="center" wrapText="1"/>
      <protection/>
    </xf>
    <xf numFmtId="0" fontId="49" fillId="0" borderId="12">
      <alignment vertical="center"/>
      <protection/>
    </xf>
    <xf numFmtId="0" fontId="49" fillId="0" borderId="13">
      <alignment horizontal="right" vertical="center"/>
      <protection/>
    </xf>
    <xf numFmtId="0" fontId="49" fillId="0" borderId="2">
      <alignment horizontal="right" vertical="center"/>
      <protection/>
    </xf>
    <xf numFmtId="0" fontId="49" fillId="0" borderId="11">
      <alignment horizontal="center" vertical="center"/>
      <protection/>
    </xf>
    <xf numFmtId="49" fontId="49" fillId="0" borderId="14">
      <alignment horizontal="center" vertical="center"/>
      <protection/>
    </xf>
    <xf numFmtId="0" fontId="49" fillId="0" borderId="1">
      <alignment horizontal="center" vertical="center"/>
      <protection/>
    </xf>
    <xf numFmtId="1" fontId="49" fillId="0" borderId="1">
      <alignment horizontal="center" vertical="center"/>
      <protection/>
    </xf>
    <xf numFmtId="1" fontId="49" fillId="0" borderId="1">
      <alignment horizontal="center" vertical="center" shrinkToFit="1"/>
      <protection/>
    </xf>
    <xf numFmtId="49" fontId="49" fillId="0" borderId="1">
      <alignment horizontal="center" vertical="center"/>
      <protection/>
    </xf>
    <xf numFmtId="0" fontId="49" fillId="0" borderId="15">
      <alignment horizontal="center" vertical="center"/>
      <protection/>
    </xf>
    <xf numFmtId="0" fontId="49" fillId="0" borderId="16">
      <alignment vertical="center"/>
      <protection/>
    </xf>
    <xf numFmtId="0" fontId="49" fillId="0" borderId="3">
      <alignment horizontal="center" vertical="center" wrapText="1"/>
      <protection/>
    </xf>
    <xf numFmtId="0" fontId="49" fillId="0" borderId="17">
      <alignment horizontal="center" vertical="center" wrapText="1"/>
      <protection/>
    </xf>
    <xf numFmtId="0" fontId="61" fillId="0" borderId="2">
      <alignment horizontal="right" vertical="center"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62" fillId="31" borderId="18" applyNumberFormat="0" applyAlignment="0" applyProtection="0"/>
    <xf numFmtId="0" fontId="63" fillId="32" borderId="19" applyNumberFormat="0" applyAlignment="0" applyProtection="0"/>
    <xf numFmtId="0" fontId="64" fillId="32" borderId="18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8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3" applyNumberFormat="0" applyFill="0" applyAlignment="0" applyProtection="0"/>
    <xf numFmtId="0" fontId="70" fillId="33" borderId="24" applyNumberFormat="0" applyAlignment="0" applyProtection="0"/>
    <xf numFmtId="0" fontId="71" fillId="0" borderId="0" applyNumberFormat="0" applyFill="0" applyBorder="0" applyAlignment="0" applyProtection="0"/>
    <xf numFmtId="0" fontId="72" fillId="3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10" fillId="0" borderId="0">
      <alignment/>
      <protection/>
    </xf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6" borderId="25" applyNumberFormat="0" applyFont="0" applyAlignment="0" applyProtection="0"/>
    <xf numFmtId="9" fontId="0" fillId="0" borderId="0" applyFont="0" applyFill="0" applyBorder="0" applyAlignment="0" applyProtection="0"/>
    <xf numFmtId="0" fontId="76" fillId="0" borderId="26" applyNumberFormat="0" applyFill="0" applyAlignment="0" applyProtection="0"/>
    <xf numFmtId="0" fontId="13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78" fillId="37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7" fillId="0" borderId="0" xfId="139">
      <alignment/>
      <protection/>
    </xf>
    <xf numFmtId="0" fontId="1" fillId="0" borderId="0" xfId="140" applyFont="1" applyBorder="1" applyAlignment="1">
      <alignment vertical="top" wrapText="1"/>
      <protection/>
    </xf>
    <xf numFmtId="0" fontId="1" fillId="0" borderId="27" xfId="140" applyFont="1" applyBorder="1" applyAlignment="1">
      <alignment vertical="top" wrapText="1"/>
      <protection/>
    </xf>
    <xf numFmtId="0" fontId="1" fillId="0" borderId="0" xfId="140" applyFont="1" applyBorder="1" applyAlignment="1">
      <alignment horizontal="right" vertical="top"/>
      <protection/>
    </xf>
    <xf numFmtId="0" fontId="1" fillId="0" borderId="28" xfId="140" applyFont="1" applyBorder="1" applyAlignment="1">
      <alignment horizontal="center" vertical="center" wrapText="1"/>
      <protection/>
    </xf>
    <xf numFmtId="0" fontId="2" fillId="0" borderId="28" xfId="140" applyFont="1" applyBorder="1">
      <alignment/>
      <protection/>
    </xf>
    <xf numFmtId="172" fontId="2" fillId="0" borderId="28" xfId="140" applyNumberFormat="1" applyFont="1" applyBorder="1" applyAlignment="1">
      <alignment horizontal="right" vertical="top" wrapText="1"/>
      <protection/>
    </xf>
    <xf numFmtId="0" fontId="2" fillId="0" borderId="28" xfId="140" applyFont="1" applyBorder="1" applyAlignment="1">
      <alignment vertical="top" wrapText="1"/>
      <protection/>
    </xf>
    <xf numFmtId="172" fontId="2" fillId="0" borderId="28" xfId="157" applyNumberFormat="1" applyFont="1" applyBorder="1" applyAlignment="1">
      <alignment horizontal="right"/>
    </xf>
    <xf numFmtId="0" fontId="1" fillId="0" borderId="28" xfId="140" applyFont="1" applyBorder="1" applyAlignment="1">
      <alignment vertical="top" wrapText="1"/>
      <protection/>
    </xf>
    <xf numFmtId="172" fontId="1" fillId="0" borderId="28" xfId="157" applyNumberFormat="1" applyFont="1" applyBorder="1" applyAlignment="1">
      <alignment horizontal="right"/>
    </xf>
    <xf numFmtId="0" fontId="1" fillId="0" borderId="28" xfId="140" applyFont="1" applyFill="1" applyBorder="1" applyAlignment="1">
      <alignment vertical="top" wrapText="1"/>
      <protection/>
    </xf>
    <xf numFmtId="0" fontId="1" fillId="0" borderId="28" xfId="0" applyFont="1" applyBorder="1" applyAlignment="1">
      <alignment vertical="top" wrapText="1"/>
    </xf>
    <xf numFmtId="0" fontId="1" fillId="0" borderId="28" xfId="140" applyFont="1" applyBorder="1" applyAlignment="1">
      <alignment horizontal="left" vertical="top" wrapText="1"/>
      <protection/>
    </xf>
    <xf numFmtId="0" fontId="5" fillId="0" borderId="0" xfId="139" applyFont="1">
      <alignment/>
      <protection/>
    </xf>
    <xf numFmtId="0" fontId="7" fillId="0" borderId="0" xfId="139" applyFont="1">
      <alignment/>
      <protection/>
    </xf>
    <xf numFmtId="172" fontId="5" fillId="0" borderId="28" xfId="157" applyNumberFormat="1" applyFont="1" applyBorder="1" applyAlignment="1">
      <alignment horizontal="right"/>
    </xf>
    <xf numFmtId="0" fontId="69" fillId="0" borderId="0" xfId="0" applyFont="1" applyAlignment="1">
      <alignment horizontal="justify" vertical="top" wrapText="1"/>
    </xf>
    <xf numFmtId="172" fontId="6" fillId="0" borderId="28" xfId="157" applyNumberFormat="1" applyFont="1" applyBorder="1" applyAlignment="1">
      <alignment horizontal="right"/>
    </xf>
    <xf numFmtId="172" fontId="1" fillId="0" borderId="28" xfId="157" applyNumberFormat="1" applyFont="1" applyFill="1" applyBorder="1" applyAlignment="1">
      <alignment horizontal="right"/>
    </xf>
    <xf numFmtId="0" fontId="2" fillId="0" borderId="28" xfId="140" applyFont="1" applyFill="1" applyBorder="1" applyAlignment="1">
      <alignment vertical="top" wrapText="1"/>
      <protection/>
    </xf>
    <xf numFmtId="172" fontId="2" fillId="0" borderId="28" xfId="157" applyNumberFormat="1" applyFont="1" applyFill="1" applyBorder="1" applyAlignment="1">
      <alignment horizontal="right"/>
    </xf>
    <xf numFmtId="172" fontId="5" fillId="0" borderId="28" xfId="157" applyNumberFormat="1" applyFont="1" applyFill="1" applyBorder="1" applyAlignment="1">
      <alignment horizontal="right"/>
    </xf>
    <xf numFmtId="0" fontId="2" fillId="0" borderId="28" xfId="0" applyFont="1" applyBorder="1" applyAlignment="1">
      <alignment vertical="top"/>
    </xf>
    <xf numFmtId="0" fontId="0" fillId="0" borderId="0" xfId="0" applyAlignment="1">
      <alignment horizontal="center"/>
    </xf>
    <xf numFmtId="0" fontId="2" fillId="0" borderId="28" xfId="0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8" xfId="0" applyFont="1" applyFill="1" applyBorder="1" applyAlignment="1">
      <alignment horizontal="left" wrapText="1"/>
    </xf>
    <xf numFmtId="0" fontId="2" fillId="0" borderId="28" xfId="0" applyFont="1" applyBorder="1" applyAlignment="1">
      <alignment horizontal="left" vertical="top" wrapText="1"/>
    </xf>
    <xf numFmtId="0" fontId="1" fillId="0" borderId="28" xfId="123" applyFont="1" applyBorder="1" applyAlignment="1">
      <alignment horizontal="left" vertical="top" wrapText="1"/>
      <protection/>
    </xf>
    <xf numFmtId="0" fontId="1" fillId="0" borderId="28" xfId="0" applyFont="1" applyFill="1" applyBorder="1" applyAlignment="1">
      <alignment horizontal="left" vertical="top" wrapText="1"/>
    </xf>
    <xf numFmtId="172" fontId="5" fillId="0" borderId="28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center"/>
    </xf>
    <xf numFmtId="49" fontId="5" fillId="0" borderId="28" xfId="0" applyNumberFormat="1" applyFont="1" applyBorder="1" applyAlignment="1">
      <alignment horizontal="left" wrapText="1"/>
    </xf>
    <xf numFmtId="172" fontId="6" fillId="0" borderId="28" xfId="0" applyNumberFormat="1" applyFont="1" applyBorder="1" applyAlignment="1">
      <alignment horizontal="right" wrapText="1"/>
    </xf>
    <xf numFmtId="49" fontId="1" fillId="0" borderId="28" xfId="0" applyNumberFormat="1" applyFont="1" applyBorder="1" applyAlignment="1">
      <alignment horizontal="left" wrapText="1"/>
    </xf>
    <xf numFmtId="0" fontId="79" fillId="0" borderId="0" xfId="0" applyFont="1" applyAlignment="1">
      <alignment/>
    </xf>
    <xf numFmtId="0" fontId="2" fillId="0" borderId="28" xfId="123" applyFont="1" applyBorder="1" applyAlignment="1">
      <alignment horizontal="left" vertical="top" wrapText="1"/>
      <protection/>
    </xf>
    <xf numFmtId="49" fontId="5" fillId="0" borderId="28" xfId="0" applyNumberFormat="1" applyFont="1" applyFill="1" applyBorder="1" applyAlignment="1">
      <alignment horizontal="left" wrapText="1"/>
    </xf>
    <xf numFmtId="172" fontId="0" fillId="0" borderId="0" xfId="0" applyNumberFormat="1" applyAlignment="1">
      <alignment horizontal="center"/>
    </xf>
    <xf numFmtId="0" fontId="1" fillId="0" borderId="28" xfId="140" applyFont="1" applyBorder="1">
      <alignment/>
      <protection/>
    </xf>
    <xf numFmtId="172" fontId="1" fillId="0" borderId="28" xfId="140" applyNumberFormat="1" applyFont="1" applyBorder="1" applyAlignment="1">
      <alignment horizontal="right" wrapText="1"/>
      <protection/>
    </xf>
    <xf numFmtId="0" fontId="0" fillId="0" borderId="0" xfId="0" applyAlignment="1">
      <alignment/>
    </xf>
    <xf numFmtId="0" fontId="1" fillId="0" borderId="28" xfId="0" applyFont="1" applyBorder="1" applyAlignment="1">
      <alignment horizontal="left" wrapText="1"/>
    </xf>
    <xf numFmtId="0" fontId="2" fillId="0" borderId="28" xfId="0" applyFont="1" applyBorder="1" applyAlignment="1">
      <alignment vertical="top" wrapText="1"/>
    </xf>
    <xf numFmtId="172" fontId="1" fillId="0" borderId="28" xfId="0" applyNumberFormat="1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172" fontId="5" fillId="0" borderId="28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0" fontId="6" fillId="0" borderId="28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49" fontId="79" fillId="0" borderId="0" xfId="0" applyNumberFormat="1" applyFont="1" applyAlignment="1">
      <alignment/>
    </xf>
    <xf numFmtId="0" fontId="6" fillId="0" borderId="0" xfId="142" applyFont="1" applyAlignment="1">
      <alignment horizontal="right"/>
      <protection/>
    </xf>
    <xf numFmtId="0" fontId="9" fillId="0" borderId="0" xfId="142" applyFont="1" applyAlignment="1">
      <alignment wrapText="1"/>
      <protection/>
    </xf>
    <xf numFmtId="0" fontId="11" fillId="0" borderId="28" xfId="0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172" fontId="8" fillId="0" borderId="28" xfId="0" applyNumberFormat="1" applyFont="1" applyBorder="1" applyAlignment="1">
      <alignment horizontal="right" wrapText="1"/>
    </xf>
    <xf numFmtId="0" fontId="2" fillId="0" borderId="28" xfId="140" applyFont="1" applyBorder="1" applyAlignment="1">
      <alignment horizontal="center" vertical="center" wrapText="1"/>
      <protection/>
    </xf>
    <xf numFmtId="0" fontId="69" fillId="0" borderId="28" xfId="139" applyFont="1" applyBorder="1" applyAlignment="1">
      <alignment horizontal="center" vertical="center" wrapText="1"/>
      <protection/>
    </xf>
    <xf numFmtId="0" fontId="69" fillId="0" borderId="0" xfId="139" applyFont="1">
      <alignment/>
      <protection/>
    </xf>
    <xf numFmtId="0" fontId="12" fillId="0" borderId="28" xfId="142" applyFont="1" applyFill="1" applyBorder="1" applyAlignment="1">
      <alignment horizontal="center" vertical="center" wrapText="1"/>
      <protection/>
    </xf>
    <xf numFmtId="172" fontId="69" fillId="0" borderId="28" xfId="0" applyNumberFormat="1" applyFont="1" applyBorder="1" applyAlignment="1">
      <alignment/>
    </xf>
    <xf numFmtId="172" fontId="47" fillId="0" borderId="28" xfId="0" applyNumberFormat="1" applyFont="1" applyBorder="1" applyAlignment="1">
      <alignment/>
    </xf>
    <xf numFmtId="0" fontId="47" fillId="0" borderId="28" xfId="139" applyFont="1" applyBorder="1" applyAlignment="1">
      <alignment wrapText="1"/>
      <protection/>
    </xf>
    <xf numFmtId="0" fontId="1" fillId="0" borderId="28" xfId="123" applyFont="1" applyBorder="1" applyAlignment="1">
      <alignment vertical="top" wrapText="1"/>
      <protection/>
    </xf>
    <xf numFmtId="0" fontId="80" fillId="0" borderId="0" xfId="0" applyFont="1" applyAlignment="1">
      <alignment/>
    </xf>
    <xf numFmtId="0" fontId="80" fillId="0" borderId="28" xfId="0" applyFont="1" applyBorder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80" fillId="0" borderId="28" xfId="0" applyFont="1" applyBorder="1" applyAlignment="1">
      <alignment wrapText="1"/>
    </xf>
    <xf numFmtId="0" fontId="0" fillId="0" borderId="28" xfId="0" applyBorder="1" applyAlignment="1">
      <alignment/>
    </xf>
    <xf numFmtId="172" fontId="6" fillId="0" borderId="28" xfId="157" applyNumberFormat="1" applyFont="1" applyFill="1" applyBorder="1" applyAlignment="1">
      <alignment horizontal="right"/>
    </xf>
    <xf numFmtId="0" fontId="47" fillId="0" borderId="28" xfId="0" applyFont="1" applyFill="1" applyBorder="1" applyAlignment="1">
      <alignment wrapText="1"/>
    </xf>
    <xf numFmtId="49" fontId="47" fillId="0" borderId="0" xfId="152" applyNumberFormat="1" applyFont="1" applyFill="1" applyAlignment="1">
      <alignment vertical="top" wrapText="1"/>
    </xf>
    <xf numFmtId="0" fontId="81" fillId="0" borderId="0" xfId="0" applyFont="1" applyAlignment="1">
      <alignment/>
    </xf>
    <xf numFmtId="0" fontId="6" fillId="0" borderId="28" xfId="140" applyFont="1" applyFill="1" applyBorder="1" applyAlignment="1">
      <alignment vertical="top" wrapText="1"/>
      <protection/>
    </xf>
    <xf numFmtId="172" fontId="6" fillId="0" borderId="28" xfId="123" applyNumberFormat="1" applyFont="1" applyFill="1" applyBorder="1">
      <alignment/>
      <protection/>
    </xf>
    <xf numFmtId="0" fontId="2" fillId="0" borderId="29" xfId="0" applyFont="1" applyBorder="1" applyAlignment="1">
      <alignment horizontal="center" vertical="center" wrapText="1"/>
    </xf>
    <xf numFmtId="49" fontId="79" fillId="0" borderId="28" xfId="0" applyNumberFormat="1" applyFont="1" applyBorder="1" applyAlignment="1">
      <alignment horizontal="center"/>
    </xf>
    <xf numFmtId="0" fontId="69" fillId="0" borderId="28" xfId="0" applyFont="1" applyBorder="1" applyAlignment="1">
      <alignment horizontal="center" wrapText="1"/>
    </xf>
    <xf numFmtId="0" fontId="11" fillId="0" borderId="28" xfId="0" applyFont="1" applyFill="1" applyBorder="1" applyAlignment="1">
      <alignment horizontal="left" vertical="top" wrapText="1"/>
    </xf>
    <xf numFmtId="0" fontId="82" fillId="0" borderId="0" xfId="0" applyFont="1" applyAlignment="1">
      <alignment horizontal="center" wrapText="1"/>
    </xf>
    <xf numFmtId="0" fontId="82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2" fillId="0" borderId="30" xfId="0" applyFont="1" applyBorder="1" applyAlignment="1">
      <alignment horizontal="center"/>
    </xf>
    <xf numFmtId="0" fontId="80" fillId="0" borderId="28" xfId="0" applyFont="1" applyBorder="1" applyAlignment="1">
      <alignment horizontal="center"/>
    </xf>
    <xf numFmtId="0" fontId="80" fillId="0" borderId="28" xfId="0" applyFont="1" applyFill="1" applyBorder="1" applyAlignment="1">
      <alignment horizontal="center"/>
    </xf>
    <xf numFmtId="0" fontId="65" fillId="0" borderId="31" xfId="112" applyBorder="1" applyAlignment="1" applyProtection="1">
      <alignment horizontal="center"/>
      <protection/>
    </xf>
    <xf numFmtId="0" fontId="80" fillId="0" borderId="32" xfId="0" applyFont="1" applyBorder="1" applyAlignment="1">
      <alignment horizontal="center"/>
    </xf>
    <xf numFmtId="0" fontId="3" fillId="0" borderId="0" xfId="140" applyFont="1" applyBorder="1" applyAlignment="1">
      <alignment horizontal="center" vertical="center" wrapText="1"/>
      <protection/>
    </xf>
    <xf numFmtId="0" fontId="9" fillId="0" borderId="0" xfId="142" applyFont="1" applyAlignment="1">
      <alignment horizontal="center" wrapText="1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28" xfId="140" applyFont="1" applyFill="1" applyBorder="1" applyAlignment="1">
      <alignment vertical="top" wrapText="1"/>
      <protection/>
    </xf>
    <xf numFmtId="0" fontId="69" fillId="0" borderId="0" xfId="0" applyFont="1" applyAlignment="1">
      <alignment wrapText="1"/>
    </xf>
    <xf numFmtId="0" fontId="2" fillId="0" borderId="28" xfId="0" applyFont="1" applyFill="1" applyBorder="1" applyAlignment="1">
      <alignment vertical="top" wrapText="1"/>
    </xf>
    <xf numFmtId="172" fontId="69" fillId="0" borderId="28" xfId="0" applyNumberFormat="1" applyFont="1" applyFill="1" applyBorder="1" applyAlignment="1">
      <alignment/>
    </xf>
    <xf numFmtId="172" fontId="47" fillId="0" borderId="28" xfId="0" applyNumberFormat="1" applyFont="1" applyFill="1" applyBorder="1" applyAlignment="1">
      <alignment/>
    </xf>
    <xf numFmtId="0" fontId="47" fillId="0" borderId="28" xfId="0" applyFont="1" applyBorder="1" applyAlignment="1">
      <alignment wrapText="1"/>
    </xf>
    <xf numFmtId="0" fontId="11" fillId="0" borderId="28" xfId="0" applyFont="1" applyBorder="1" applyAlignment="1">
      <alignment horizontal="left" vertical="top" wrapText="1"/>
    </xf>
  </cellXfs>
  <cellStyles count="1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52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47" xfId="82"/>
    <cellStyle name="xl48" xfId="83"/>
    <cellStyle name="xl49" xfId="84"/>
    <cellStyle name="xl50" xfId="85"/>
    <cellStyle name="xl51" xfId="86"/>
    <cellStyle name="xl52" xfId="87"/>
    <cellStyle name="xl53" xfId="88"/>
    <cellStyle name="xl54" xfId="89"/>
    <cellStyle name="xl55" xfId="90"/>
    <cellStyle name="xl56" xfId="91"/>
    <cellStyle name="xl57" xfId="92"/>
    <cellStyle name="xl58" xfId="93"/>
    <cellStyle name="xl59" xfId="94"/>
    <cellStyle name="xl60" xfId="95"/>
    <cellStyle name="xl61" xfId="96"/>
    <cellStyle name="xl62" xfId="97"/>
    <cellStyle name="xl63" xfId="98"/>
    <cellStyle name="xl64" xfId="99"/>
    <cellStyle name="xl65" xfId="100"/>
    <cellStyle name="xl66" xfId="101"/>
    <cellStyle name="xl67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Обычный 2 10" xfId="124"/>
    <cellStyle name="Обычный 2 11" xfId="125"/>
    <cellStyle name="Обычный 2 12" xfId="126"/>
    <cellStyle name="Обычный 2 13" xfId="127"/>
    <cellStyle name="Обычный 2 14" xfId="128"/>
    <cellStyle name="Обычный 2 15" xfId="129"/>
    <cellStyle name="Обычный 2 16" xfId="130"/>
    <cellStyle name="Обычный 2 2" xfId="131"/>
    <cellStyle name="Обычный 2 3" xfId="132"/>
    <cellStyle name="Обычный 2 4" xfId="133"/>
    <cellStyle name="Обычный 2 5" xfId="134"/>
    <cellStyle name="Обычный 2 6" xfId="135"/>
    <cellStyle name="Обычный 2 7" xfId="136"/>
    <cellStyle name="Обычный 2 8" xfId="137"/>
    <cellStyle name="Обычный 2 9" xfId="138"/>
    <cellStyle name="Обычный 3" xfId="139"/>
    <cellStyle name="Обычный 4" xfId="140"/>
    <cellStyle name="Обычный 5" xfId="141"/>
    <cellStyle name="Обычный_Книга6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Стиль 1" xfId="148"/>
    <cellStyle name="Текст предупреждения" xfId="149"/>
    <cellStyle name="Comma" xfId="150"/>
    <cellStyle name="Comma [0]" xfId="151"/>
    <cellStyle name="Финансовый 10" xfId="152"/>
    <cellStyle name="Финансовый 11" xfId="153"/>
    <cellStyle name="Финансовый 13" xfId="154"/>
    <cellStyle name="Финансовый 14" xfId="155"/>
    <cellStyle name="Финансовый 2" xfId="156"/>
    <cellStyle name="Финансовый 4" xfId="157"/>
    <cellStyle name="Финансовый 5" xfId="158"/>
    <cellStyle name="Финансовый 6" xfId="159"/>
    <cellStyle name="Финансовый 7" xfId="160"/>
    <cellStyle name="Финансовый 8" xfId="161"/>
    <cellStyle name="Финансовый 9" xfId="162"/>
    <cellStyle name="Хороший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fei@go-egvekino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18.28125" style="0" customWidth="1"/>
    <col min="2" max="2" width="14.57421875" style="0" bestFit="1" customWidth="1"/>
    <col min="3" max="3" width="36.28125" style="0" customWidth="1"/>
    <col min="4" max="4" width="31.57421875" style="0" customWidth="1"/>
  </cols>
  <sheetData>
    <row r="1" spans="1:4" ht="60.75" customHeight="1">
      <c r="A1" s="88" t="s">
        <v>213</v>
      </c>
      <c r="B1" s="88"/>
      <c r="C1" s="88"/>
      <c r="D1" s="88"/>
    </row>
    <row r="2" spans="1:4" s="45" customFormat="1" ht="18.75">
      <c r="A2" s="90" t="s">
        <v>212</v>
      </c>
      <c r="B2" s="90"/>
      <c r="C2" s="90"/>
      <c r="D2" s="90"/>
    </row>
    <row r="3" spans="1:4" s="45" customFormat="1" ht="18.75">
      <c r="A3" s="74"/>
      <c r="B3" s="74"/>
      <c r="C3" s="74"/>
      <c r="D3" s="74"/>
    </row>
    <row r="4" spans="1:4" s="45" customFormat="1" ht="18.75">
      <c r="A4" s="91" t="s">
        <v>206</v>
      </c>
      <c r="B4" s="91"/>
      <c r="C4" s="91"/>
      <c r="D4" s="91"/>
    </row>
    <row r="5" spans="1:4" s="45" customFormat="1" ht="18.75">
      <c r="A5" s="92" t="s">
        <v>196</v>
      </c>
      <c r="B5" s="92"/>
      <c r="C5" s="92" t="s">
        <v>243</v>
      </c>
      <c r="D5" s="92"/>
    </row>
    <row r="6" spans="1:4" s="45" customFormat="1" ht="18.75">
      <c r="A6" s="92" t="s">
        <v>207</v>
      </c>
      <c r="B6" s="92"/>
      <c r="C6" s="92" t="s">
        <v>243</v>
      </c>
      <c r="D6" s="92"/>
    </row>
    <row r="7" spans="1:4" s="45" customFormat="1" ht="18.75">
      <c r="A7" s="92" t="s">
        <v>208</v>
      </c>
      <c r="B7" s="92"/>
      <c r="C7" s="92" t="s">
        <v>243</v>
      </c>
      <c r="D7" s="92"/>
    </row>
    <row r="8" spans="1:4" s="45" customFormat="1" ht="18.75">
      <c r="A8" s="92" t="s">
        <v>209</v>
      </c>
      <c r="B8" s="92"/>
      <c r="C8" s="92" t="s">
        <v>243</v>
      </c>
      <c r="D8" s="92"/>
    </row>
    <row r="9" spans="1:4" s="45" customFormat="1" ht="18.75">
      <c r="A9" s="92" t="s">
        <v>197</v>
      </c>
      <c r="B9" s="92"/>
      <c r="C9" s="92" t="s">
        <v>244</v>
      </c>
      <c r="D9" s="92"/>
    </row>
    <row r="10" spans="1:4" s="45" customFormat="1" ht="18.75">
      <c r="A10" s="92" t="s">
        <v>210</v>
      </c>
      <c r="B10" s="92"/>
      <c r="C10" s="92" t="s">
        <v>198</v>
      </c>
      <c r="D10" s="92"/>
    </row>
    <row r="11" spans="1:4" s="45" customFormat="1" ht="18.75">
      <c r="A11" s="92" t="s">
        <v>211</v>
      </c>
      <c r="B11" s="92"/>
      <c r="C11" s="92" t="s">
        <v>198</v>
      </c>
      <c r="D11" s="92"/>
    </row>
    <row r="12" spans="1:4" s="45" customFormat="1" ht="18.75">
      <c r="A12" s="90"/>
      <c r="B12" s="90"/>
      <c r="C12" s="73"/>
      <c r="D12" s="75"/>
    </row>
    <row r="13" spans="1:4" s="45" customFormat="1" ht="18.75">
      <c r="A13" s="89" t="s">
        <v>201</v>
      </c>
      <c r="B13" s="89"/>
      <c r="C13" s="89"/>
      <c r="D13" s="89"/>
    </row>
    <row r="14" spans="1:4" s="45" customFormat="1" ht="37.5">
      <c r="A14" s="72" t="s">
        <v>200</v>
      </c>
      <c r="B14" s="72" t="s">
        <v>202</v>
      </c>
      <c r="C14" s="76" t="s">
        <v>214</v>
      </c>
      <c r="D14" s="76" t="s">
        <v>199</v>
      </c>
    </row>
    <row r="15" spans="1:4" ht="18.75">
      <c r="A15" s="72" t="s">
        <v>215</v>
      </c>
      <c r="B15" s="72" t="s">
        <v>203</v>
      </c>
      <c r="C15" s="94" t="s">
        <v>217</v>
      </c>
      <c r="D15" s="95"/>
    </row>
    <row r="16" s="45" customFormat="1" ht="15"/>
    <row r="17" spans="1:4" ht="18.75">
      <c r="A17" s="89" t="s">
        <v>204</v>
      </c>
      <c r="B17" s="89"/>
      <c r="C17" s="89"/>
      <c r="D17" s="89"/>
    </row>
    <row r="18" spans="1:4" ht="18.75">
      <c r="A18" s="92" t="s">
        <v>208</v>
      </c>
      <c r="B18" s="92"/>
      <c r="C18" s="93" t="s">
        <v>205</v>
      </c>
      <c r="D18" s="93"/>
    </row>
    <row r="19" spans="3:4" ht="18.75">
      <c r="C19" s="71" t="s">
        <v>216</v>
      </c>
      <c r="D19" s="71"/>
    </row>
    <row r="20" spans="3:4" ht="18.75">
      <c r="C20" s="71"/>
      <c r="D20" s="71"/>
    </row>
    <row r="22" spans="1:2" ht="18.75">
      <c r="A22" s="90"/>
      <c r="B22" s="90"/>
    </row>
  </sheetData>
  <sheetProtection/>
  <mergeCells count="24">
    <mergeCell ref="C5:D5"/>
    <mergeCell ref="C6:D6"/>
    <mergeCell ref="C7:D7"/>
    <mergeCell ref="C8:D8"/>
    <mergeCell ref="C9:D9"/>
    <mergeCell ref="A17:D17"/>
    <mergeCell ref="A18:B18"/>
    <mergeCell ref="C18:D18"/>
    <mergeCell ref="C15:D15"/>
    <mergeCell ref="A8:B8"/>
    <mergeCell ref="A9:B9"/>
    <mergeCell ref="A10:B10"/>
    <mergeCell ref="A11:B11"/>
    <mergeCell ref="A12:B12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</mergeCells>
  <hyperlinks>
    <hyperlink ref="C15" r:id="rId1" display="ufei@go-egvekinot.ru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zoomScale="90" zoomScaleNormal="90" zoomScalePageLayoutView="0" workbookViewId="0" topLeftCell="C86">
      <selection activeCell="D111" sqref="D111"/>
    </sheetView>
  </sheetViews>
  <sheetFormatPr defaultColWidth="9.140625" defaultRowHeight="15"/>
  <cols>
    <col min="1" max="1" width="9.140625" style="1" hidden="1" customWidth="1"/>
    <col min="2" max="2" width="28.28125" style="1" hidden="1" customWidth="1"/>
    <col min="3" max="3" width="72.28125" style="1" customWidth="1"/>
    <col min="4" max="4" width="15.57421875" style="1" customWidth="1"/>
    <col min="5" max="5" width="13.421875" style="1" customWidth="1"/>
    <col min="6" max="6" width="12.7109375" style="1" customWidth="1"/>
    <col min="7" max="16384" width="9.140625" style="1" customWidth="1"/>
  </cols>
  <sheetData>
    <row r="1" spans="3:5" ht="18.75" customHeight="1">
      <c r="C1" s="96" t="s">
        <v>167</v>
      </c>
      <c r="D1" s="96"/>
      <c r="E1" s="96"/>
    </row>
    <row r="2" spans="2:5" ht="15.75">
      <c r="B2" s="3"/>
      <c r="C2" s="2"/>
      <c r="E2" s="4" t="s">
        <v>0</v>
      </c>
    </row>
    <row r="3" spans="2:5" ht="47.25">
      <c r="B3" s="5" t="s">
        <v>1</v>
      </c>
      <c r="C3" s="63" t="s">
        <v>2</v>
      </c>
      <c r="D3" s="63" t="s">
        <v>228</v>
      </c>
      <c r="E3" s="64" t="s">
        <v>229</v>
      </c>
    </row>
    <row r="4" spans="2:5" ht="15.75">
      <c r="B4" s="6" t="s">
        <v>3</v>
      </c>
      <c r="C4" s="6" t="s">
        <v>4</v>
      </c>
      <c r="D4" s="7">
        <f>SUM(D5,D12)</f>
        <v>156069.39999999997</v>
      </c>
      <c r="E4" s="7">
        <f>SUM(E5,E12)</f>
        <v>149630.68239999996</v>
      </c>
    </row>
    <row r="5" spans="2:5" ht="15.75">
      <c r="B5" s="6"/>
      <c r="C5" s="6" t="s">
        <v>5</v>
      </c>
      <c r="D5" s="7">
        <f>SUM(D6,D7,D8,D9,D10,D11)</f>
        <v>145786.59999999998</v>
      </c>
      <c r="E5" s="7">
        <f>SUM(E6,E7,E8,E9,E10,E11)</f>
        <v>138149.15339999995</v>
      </c>
    </row>
    <row r="6" spans="2:5" ht="15.75">
      <c r="B6" s="43" t="s">
        <v>6</v>
      </c>
      <c r="C6" s="69" t="s">
        <v>168</v>
      </c>
      <c r="D6" s="44">
        <v>123917.3</v>
      </c>
      <c r="E6" s="20">
        <v>116038.28859</v>
      </c>
    </row>
    <row r="7" spans="2:5" ht="31.5">
      <c r="B7" s="10" t="s">
        <v>7</v>
      </c>
      <c r="C7" s="69" t="s">
        <v>169</v>
      </c>
      <c r="D7" s="11">
        <v>3309.3</v>
      </c>
      <c r="E7" s="20">
        <v>3298.01584</v>
      </c>
    </row>
    <row r="8" spans="2:5" ht="15.75">
      <c r="B8" s="10" t="s">
        <v>8</v>
      </c>
      <c r="C8" s="69" t="s">
        <v>170</v>
      </c>
      <c r="D8" s="11">
        <v>16317.3</v>
      </c>
      <c r="E8" s="20">
        <v>16496.00017</v>
      </c>
    </row>
    <row r="9" spans="2:5" ht="15.75">
      <c r="B9" s="14" t="s">
        <v>9</v>
      </c>
      <c r="C9" s="69" t="s">
        <v>171</v>
      </c>
      <c r="D9" s="11">
        <v>1693.4</v>
      </c>
      <c r="E9" s="20">
        <v>1716.80654</v>
      </c>
    </row>
    <row r="10" spans="2:5" ht="15.75">
      <c r="B10" s="10" t="s">
        <v>10</v>
      </c>
      <c r="C10" s="69" t="s">
        <v>172</v>
      </c>
      <c r="D10" s="11">
        <v>549.3</v>
      </c>
      <c r="E10" s="20">
        <v>600.04226</v>
      </c>
    </row>
    <row r="11" spans="2:5" ht="31.5">
      <c r="B11" s="10" t="s">
        <v>159</v>
      </c>
      <c r="C11" s="69" t="s">
        <v>173</v>
      </c>
      <c r="D11" s="11">
        <v>0</v>
      </c>
      <c r="E11" s="20">
        <v>0</v>
      </c>
    </row>
    <row r="12" spans="2:11" s="16" customFormat="1" ht="15.75">
      <c r="B12" s="8"/>
      <c r="C12" s="8" t="s">
        <v>11</v>
      </c>
      <c r="D12" s="9">
        <f>SUM(D13,D14,D15,D16,D17,D18)</f>
        <v>10282.8</v>
      </c>
      <c r="E12" s="9">
        <f>SUM(E13,E14,E15,E16,E17,E18)</f>
        <v>11481.529</v>
      </c>
      <c r="F12" s="15"/>
      <c r="G12" s="15"/>
      <c r="H12" s="1"/>
      <c r="I12" s="15"/>
      <c r="J12" s="15"/>
      <c r="K12" s="15"/>
    </row>
    <row r="13" spans="2:5" ht="31.5">
      <c r="B13" s="10" t="s">
        <v>12</v>
      </c>
      <c r="C13" s="69" t="s">
        <v>174</v>
      </c>
      <c r="D13" s="11">
        <v>12700</v>
      </c>
      <c r="E13" s="20">
        <v>13832.929</v>
      </c>
    </row>
    <row r="14" spans="2:5" ht="15.75">
      <c r="B14" s="10" t="s">
        <v>13</v>
      </c>
      <c r="C14" s="69" t="s">
        <v>175</v>
      </c>
      <c r="D14" s="11">
        <v>-6130.5</v>
      </c>
      <c r="E14" s="20">
        <v>-6129.8</v>
      </c>
    </row>
    <row r="15" spans="1:8" ht="31.5">
      <c r="A15" s="45"/>
      <c r="B15" s="13" t="s">
        <v>14</v>
      </c>
      <c r="C15" s="105" t="s">
        <v>176</v>
      </c>
      <c r="D15" s="11">
        <v>298.3</v>
      </c>
      <c r="E15" s="20">
        <v>291.2</v>
      </c>
      <c r="H15" s="1"/>
    </row>
    <row r="16" spans="1:8" ht="15.75">
      <c r="A16" s="45"/>
      <c r="B16" s="13" t="s">
        <v>158</v>
      </c>
      <c r="C16" s="105" t="s">
        <v>177</v>
      </c>
      <c r="D16" s="11">
        <v>2111.7</v>
      </c>
      <c r="E16" s="20">
        <v>2111.6</v>
      </c>
      <c r="H16" s="1"/>
    </row>
    <row r="17" spans="2:5" ht="15.75">
      <c r="B17" s="10" t="s">
        <v>15</v>
      </c>
      <c r="C17" s="69" t="s">
        <v>178</v>
      </c>
      <c r="D17" s="11">
        <v>1303.3</v>
      </c>
      <c r="E17" s="20">
        <v>1375.6</v>
      </c>
    </row>
    <row r="18" spans="2:5" ht="15.75">
      <c r="B18" s="10" t="s">
        <v>160</v>
      </c>
      <c r="C18" s="69" t="s">
        <v>179</v>
      </c>
      <c r="D18" s="11">
        <v>0</v>
      </c>
      <c r="E18" s="11">
        <v>0</v>
      </c>
    </row>
    <row r="19" spans="2:5" ht="15.75">
      <c r="B19" s="8" t="s">
        <v>16</v>
      </c>
      <c r="C19" s="8" t="s">
        <v>17</v>
      </c>
      <c r="D19" s="17">
        <f>SUM(D20,D55:D57)</f>
        <v>1238503.4999999998</v>
      </c>
      <c r="E19" s="17">
        <f>SUM(E20,E55:E57)</f>
        <v>1236323.2</v>
      </c>
    </row>
    <row r="20" spans="2:5" ht="31.5">
      <c r="B20" s="8" t="s">
        <v>18</v>
      </c>
      <c r="C20" s="18" t="s">
        <v>19</v>
      </c>
      <c r="D20" s="17">
        <f>SUM(D21,D22,D41,D54)</f>
        <v>1235870.5</v>
      </c>
      <c r="E20" s="17">
        <f>SUM(E21,E22,E41,E54)</f>
        <v>1233680</v>
      </c>
    </row>
    <row r="21" spans="2:5" ht="31.5">
      <c r="B21" s="8" t="s">
        <v>20</v>
      </c>
      <c r="C21" s="8" t="s">
        <v>21</v>
      </c>
      <c r="D21" s="9">
        <v>626726.9</v>
      </c>
      <c r="E21" s="22">
        <v>626726.9</v>
      </c>
    </row>
    <row r="22" spans="2:5" ht="31.5">
      <c r="B22" s="8" t="s">
        <v>22</v>
      </c>
      <c r="C22" s="8" t="s">
        <v>23</v>
      </c>
      <c r="D22" s="17">
        <f>SUM(D23:D28)</f>
        <v>91101.8</v>
      </c>
      <c r="E22" s="17">
        <f>SUM(E23:E28)</f>
        <v>89475</v>
      </c>
    </row>
    <row r="23" spans="1:5" ht="31.5">
      <c r="A23" s="45"/>
      <c r="B23" s="13" t="s">
        <v>24</v>
      </c>
      <c r="C23" s="12" t="s">
        <v>218</v>
      </c>
      <c r="D23" s="78">
        <v>6822.2</v>
      </c>
      <c r="E23" s="78">
        <v>5950.6</v>
      </c>
    </row>
    <row r="24" spans="2:5" s="45" customFormat="1" ht="47.25">
      <c r="B24" s="13"/>
      <c r="C24" s="82" t="s">
        <v>230</v>
      </c>
      <c r="D24" s="78">
        <v>6482.5</v>
      </c>
      <c r="E24" s="78">
        <v>6084.7</v>
      </c>
    </row>
    <row r="25" spans="2:5" s="45" customFormat="1" ht="47.25">
      <c r="B25" s="13"/>
      <c r="C25" s="82" t="s">
        <v>231</v>
      </c>
      <c r="D25" s="78">
        <v>344.6</v>
      </c>
      <c r="E25" s="78">
        <v>0</v>
      </c>
    </row>
    <row r="26" spans="2:5" s="45" customFormat="1" ht="47.25">
      <c r="B26" s="13"/>
      <c r="C26" s="82" t="s">
        <v>232</v>
      </c>
      <c r="D26" s="78">
        <v>604.8</v>
      </c>
      <c r="E26" s="78">
        <v>604.8</v>
      </c>
    </row>
    <row r="27" spans="2:5" s="45" customFormat="1" ht="63">
      <c r="B27" s="13"/>
      <c r="C27" s="12" t="s">
        <v>233</v>
      </c>
      <c r="D27" s="78">
        <v>1409</v>
      </c>
      <c r="E27" s="78">
        <v>1409</v>
      </c>
    </row>
    <row r="28" spans="2:5" s="45" customFormat="1" ht="15.75">
      <c r="B28" s="13"/>
      <c r="C28" s="10" t="s">
        <v>25</v>
      </c>
      <c r="D28" s="19">
        <f>SUM(D30:D40)</f>
        <v>75438.7</v>
      </c>
      <c r="E28" s="19">
        <f>SUM(E30:E40)</f>
        <v>75425.9</v>
      </c>
    </row>
    <row r="29" spans="2:5" s="45" customFormat="1" ht="15.75">
      <c r="B29" s="13"/>
      <c r="C29" s="10" t="s">
        <v>26</v>
      </c>
      <c r="D29" s="11"/>
      <c r="E29" s="11"/>
    </row>
    <row r="30" spans="2:5" s="45" customFormat="1" ht="31.5">
      <c r="B30" s="13"/>
      <c r="C30" s="12" t="s">
        <v>219</v>
      </c>
      <c r="D30" s="20">
        <v>39453.1</v>
      </c>
      <c r="E30" s="20">
        <v>39453.1</v>
      </c>
    </row>
    <row r="31" spans="2:5" s="45" customFormat="1" ht="31.5">
      <c r="B31" s="13"/>
      <c r="C31" s="79" t="s">
        <v>28</v>
      </c>
      <c r="D31" s="20">
        <v>5536.3</v>
      </c>
      <c r="E31" s="20">
        <v>5536.3</v>
      </c>
    </row>
    <row r="32" spans="2:5" s="45" customFormat="1" ht="31.5">
      <c r="B32" s="13"/>
      <c r="C32" s="79" t="s">
        <v>223</v>
      </c>
      <c r="D32" s="20">
        <v>11534.1</v>
      </c>
      <c r="E32" s="20">
        <v>11534.1</v>
      </c>
    </row>
    <row r="33" spans="2:5" s="45" customFormat="1" ht="15.75">
      <c r="B33" s="13"/>
      <c r="C33" s="79" t="s">
        <v>29</v>
      </c>
      <c r="D33" s="20">
        <v>158.4</v>
      </c>
      <c r="E33" s="20">
        <v>150.2</v>
      </c>
    </row>
    <row r="34" spans="2:5" s="45" customFormat="1" ht="31.5">
      <c r="B34" s="13"/>
      <c r="C34" s="79" t="s">
        <v>234</v>
      </c>
      <c r="D34" s="20">
        <v>2114.8</v>
      </c>
      <c r="E34" s="20">
        <v>2114.8</v>
      </c>
    </row>
    <row r="35" spans="2:5" s="45" customFormat="1" ht="31.5">
      <c r="B35" s="13"/>
      <c r="C35" s="79" t="s">
        <v>235</v>
      </c>
      <c r="D35" s="20">
        <v>314.1</v>
      </c>
      <c r="E35" s="20">
        <v>314.1</v>
      </c>
    </row>
    <row r="36" spans="2:5" s="45" customFormat="1" ht="15.75">
      <c r="B36" s="13"/>
      <c r="C36" s="79" t="s">
        <v>236</v>
      </c>
      <c r="D36" s="20">
        <v>1000</v>
      </c>
      <c r="E36" s="20">
        <v>1000</v>
      </c>
    </row>
    <row r="37" spans="2:5" s="45" customFormat="1" ht="31.5">
      <c r="B37" s="13"/>
      <c r="C37" s="12" t="s">
        <v>27</v>
      </c>
      <c r="D37" s="20">
        <v>4504.5</v>
      </c>
      <c r="E37" s="20">
        <v>4504.5</v>
      </c>
    </row>
    <row r="38" spans="2:5" s="45" customFormat="1" ht="31.5">
      <c r="B38" s="13"/>
      <c r="C38" s="82" t="s">
        <v>237</v>
      </c>
      <c r="D38" s="20">
        <v>8500</v>
      </c>
      <c r="E38" s="20">
        <v>8497.3</v>
      </c>
    </row>
    <row r="39" spans="2:5" s="45" customFormat="1" ht="31.5">
      <c r="B39" s="13"/>
      <c r="C39" s="82" t="s">
        <v>238</v>
      </c>
      <c r="D39" s="20">
        <v>361</v>
      </c>
      <c r="E39" s="20">
        <v>361</v>
      </c>
    </row>
    <row r="40" spans="2:5" s="45" customFormat="1" ht="31.5">
      <c r="B40" s="13"/>
      <c r="C40" s="82" t="s">
        <v>239</v>
      </c>
      <c r="D40" s="78">
        <v>1962.4</v>
      </c>
      <c r="E40" s="78">
        <v>1960.5</v>
      </c>
    </row>
    <row r="41" spans="2:5" ht="31.5">
      <c r="B41" s="12"/>
      <c r="C41" s="21" t="s">
        <v>30</v>
      </c>
      <c r="D41" s="22">
        <f>SUM(D42:D46)</f>
        <v>515041.8</v>
      </c>
      <c r="E41" s="22">
        <f>SUM(E42:E46)</f>
        <v>514478.1</v>
      </c>
    </row>
    <row r="42" spans="2:5" ht="78.75">
      <c r="B42" s="12"/>
      <c r="C42" s="12" t="s">
        <v>220</v>
      </c>
      <c r="D42" s="20">
        <v>889.9</v>
      </c>
      <c r="E42" s="20">
        <v>600</v>
      </c>
    </row>
    <row r="43" spans="2:5" ht="63">
      <c r="B43" s="12"/>
      <c r="C43" s="80" t="s">
        <v>221</v>
      </c>
      <c r="D43" s="20">
        <v>6469.1</v>
      </c>
      <c r="E43" s="78">
        <v>6405.6</v>
      </c>
    </row>
    <row r="44" spans="2:5" ht="63">
      <c r="B44" s="12"/>
      <c r="C44" s="12" t="s">
        <v>226</v>
      </c>
      <c r="D44" s="20">
        <v>9.9</v>
      </c>
      <c r="E44" s="20">
        <v>0</v>
      </c>
    </row>
    <row r="45" spans="2:5" ht="31.5">
      <c r="B45" s="12"/>
      <c r="C45" s="12" t="s">
        <v>222</v>
      </c>
      <c r="D45" s="20">
        <v>2572.8</v>
      </c>
      <c r="E45" s="78">
        <v>2572.8</v>
      </c>
    </row>
    <row r="46" spans="2:5" ht="15.75">
      <c r="B46" s="12"/>
      <c r="C46" s="12" t="s">
        <v>31</v>
      </c>
      <c r="D46" s="20">
        <f>SUM(D48:D53)</f>
        <v>505100.1</v>
      </c>
      <c r="E46" s="20">
        <f>SUM(E48:E53)</f>
        <v>504899.69999999995</v>
      </c>
    </row>
    <row r="47" spans="2:5" ht="15.75">
      <c r="B47" s="12"/>
      <c r="C47" s="12" t="s">
        <v>26</v>
      </c>
      <c r="D47" s="20"/>
      <c r="E47" s="20"/>
    </row>
    <row r="48" spans="2:5" ht="15.75">
      <c r="B48" s="12"/>
      <c r="C48" s="12" t="s">
        <v>32</v>
      </c>
      <c r="D48" s="20">
        <v>252.8</v>
      </c>
      <c r="E48" s="78">
        <v>252.8</v>
      </c>
    </row>
    <row r="49" spans="2:5" ht="15.75">
      <c r="B49" s="12"/>
      <c r="C49" s="12" t="s">
        <v>34</v>
      </c>
      <c r="D49" s="20">
        <v>122.4</v>
      </c>
      <c r="E49" s="78">
        <v>122.4</v>
      </c>
    </row>
    <row r="50" spans="2:5" ht="31.5">
      <c r="B50" s="12"/>
      <c r="C50" s="12" t="s">
        <v>33</v>
      </c>
      <c r="D50" s="20">
        <v>1818.4</v>
      </c>
      <c r="E50" s="78">
        <v>1818.4</v>
      </c>
    </row>
    <row r="51" spans="2:5" ht="31.5">
      <c r="B51" s="12"/>
      <c r="C51" s="12" t="s">
        <v>224</v>
      </c>
      <c r="D51" s="20">
        <v>5339.7</v>
      </c>
      <c r="E51" s="78">
        <v>5235</v>
      </c>
    </row>
    <row r="52" spans="2:5" ht="31.5">
      <c r="B52" s="12"/>
      <c r="C52" s="12" t="s">
        <v>225</v>
      </c>
      <c r="D52" s="20">
        <v>1293.7</v>
      </c>
      <c r="E52" s="78">
        <v>1198</v>
      </c>
    </row>
    <row r="53" spans="2:5" ht="126">
      <c r="B53" s="12"/>
      <c r="C53" s="12" t="s">
        <v>35</v>
      </c>
      <c r="D53" s="20">
        <v>496273.1</v>
      </c>
      <c r="E53" s="78">
        <v>496273.1</v>
      </c>
    </row>
    <row r="54" spans="2:5" ht="15.75">
      <c r="B54" s="12"/>
      <c r="C54" s="100" t="s">
        <v>240</v>
      </c>
      <c r="D54" s="22">
        <v>3000</v>
      </c>
      <c r="E54" s="22">
        <v>3000</v>
      </c>
    </row>
    <row r="55" spans="2:5" ht="31.5">
      <c r="B55" s="12"/>
      <c r="C55" s="21" t="s">
        <v>241</v>
      </c>
      <c r="D55" s="22">
        <v>3.4</v>
      </c>
      <c r="E55" s="22">
        <v>3.3</v>
      </c>
    </row>
    <row r="56" spans="2:5" ht="47.25">
      <c r="B56" s="12"/>
      <c r="C56" s="101" t="s">
        <v>242</v>
      </c>
      <c r="D56" s="22">
        <v>3346.7</v>
      </c>
      <c r="E56" s="22">
        <v>3357</v>
      </c>
    </row>
    <row r="57" spans="1:8" ht="31.5">
      <c r="A57" s="45"/>
      <c r="B57" s="24" t="s">
        <v>36</v>
      </c>
      <c r="C57" s="102" t="s">
        <v>180</v>
      </c>
      <c r="D57" s="9">
        <v>-717.1</v>
      </c>
      <c r="E57" s="22">
        <v>-717.1</v>
      </c>
      <c r="H57" s="1"/>
    </row>
    <row r="58" spans="2:5" ht="15.75">
      <c r="B58" s="21" t="s">
        <v>37</v>
      </c>
      <c r="C58" s="21"/>
      <c r="D58" s="23">
        <f>SUM(D4,D19)</f>
        <v>1394572.8999999997</v>
      </c>
      <c r="E58" s="23">
        <f>SUM(E4,E19)</f>
        <v>1385953.8824</v>
      </c>
    </row>
    <row r="60" spans="1:5" ht="39" customHeight="1">
      <c r="A60" s="45"/>
      <c r="B60" s="59"/>
      <c r="C60" s="97" t="s">
        <v>166</v>
      </c>
      <c r="D60" s="97"/>
      <c r="E60" s="97"/>
    </row>
    <row r="61" spans="1:5" ht="15.75">
      <c r="A61" s="45"/>
      <c r="B61" s="45"/>
      <c r="C61" s="45"/>
      <c r="D61" s="45"/>
      <c r="E61" s="58" t="s">
        <v>38</v>
      </c>
    </row>
    <row r="62" spans="1:5" ht="47.25">
      <c r="A62" s="45"/>
      <c r="B62" s="45"/>
      <c r="C62" s="66" t="s">
        <v>165</v>
      </c>
      <c r="D62" s="63" t="s">
        <v>228</v>
      </c>
      <c r="E62" s="64" t="s">
        <v>229</v>
      </c>
    </row>
    <row r="63" spans="1:5" ht="15.75">
      <c r="A63" s="57" t="s">
        <v>41</v>
      </c>
      <c r="B63" s="57" t="s">
        <v>42</v>
      </c>
      <c r="C63" s="26" t="s">
        <v>40</v>
      </c>
      <c r="D63" s="67">
        <f>SUM(D64:D71)</f>
        <v>212461.8</v>
      </c>
      <c r="E63" s="103">
        <f>SUM(E64:E71)</f>
        <v>208558.5</v>
      </c>
    </row>
    <row r="64" spans="1:5" ht="31.5">
      <c r="A64" s="56" t="s">
        <v>41</v>
      </c>
      <c r="B64" s="56" t="s">
        <v>44</v>
      </c>
      <c r="C64" s="46" t="s">
        <v>43</v>
      </c>
      <c r="D64" s="68">
        <v>6156.2</v>
      </c>
      <c r="E64" s="104">
        <v>6156</v>
      </c>
    </row>
    <row r="65" spans="1:5" ht="47.25">
      <c r="A65" s="56" t="s">
        <v>41</v>
      </c>
      <c r="B65" s="56" t="s">
        <v>58</v>
      </c>
      <c r="C65" s="46" t="s">
        <v>112</v>
      </c>
      <c r="D65" s="68">
        <v>0</v>
      </c>
      <c r="E65" s="104">
        <v>0</v>
      </c>
    </row>
    <row r="66" spans="1:5" ht="47.25">
      <c r="A66" s="56" t="s">
        <v>41</v>
      </c>
      <c r="B66" s="56" t="s">
        <v>48</v>
      </c>
      <c r="C66" s="55" t="s">
        <v>47</v>
      </c>
      <c r="D66" s="68">
        <v>89693.5</v>
      </c>
      <c r="E66" s="104">
        <v>87751.6</v>
      </c>
    </row>
    <row r="67" spans="1:5" ht="15.75">
      <c r="A67" s="56" t="s">
        <v>41</v>
      </c>
      <c r="B67" s="56" t="s">
        <v>51</v>
      </c>
      <c r="C67" s="49" t="s">
        <v>50</v>
      </c>
      <c r="D67" s="68">
        <v>9.9</v>
      </c>
      <c r="E67" s="104">
        <v>0</v>
      </c>
    </row>
    <row r="68" spans="1:5" ht="31.5">
      <c r="A68" s="56" t="s">
        <v>41</v>
      </c>
      <c r="B68" s="56" t="s">
        <v>85</v>
      </c>
      <c r="C68" s="46" t="s">
        <v>84</v>
      </c>
      <c r="D68" s="68">
        <v>41086.9</v>
      </c>
      <c r="E68" s="104">
        <v>40928.299999999996</v>
      </c>
    </row>
    <row r="69" spans="1:5" ht="15.75">
      <c r="A69" s="56" t="s">
        <v>41</v>
      </c>
      <c r="B69" s="56" t="s">
        <v>96</v>
      </c>
      <c r="C69" s="46" t="s">
        <v>117</v>
      </c>
      <c r="D69" s="68">
        <v>3659.8</v>
      </c>
      <c r="E69" s="104">
        <v>3652.2999999999997</v>
      </c>
    </row>
    <row r="70" spans="1:5" ht="15.75">
      <c r="A70" s="56" t="s">
        <v>41</v>
      </c>
      <c r="B70" s="56" t="s">
        <v>87</v>
      </c>
      <c r="C70" s="46" t="s">
        <v>86</v>
      </c>
      <c r="D70" s="68">
        <v>111.3</v>
      </c>
      <c r="E70" s="104">
        <v>0</v>
      </c>
    </row>
    <row r="71" spans="1:5" ht="15.75">
      <c r="A71" s="56" t="s">
        <v>41</v>
      </c>
      <c r="B71" s="56" t="s">
        <v>55</v>
      </c>
      <c r="C71" s="55" t="s">
        <v>54</v>
      </c>
      <c r="D71" s="68">
        <v>71744.2</v>
      </c>
      <c r="E71" s="104">
        <v>70070.3</v>
      </c>
    </row>
    <row r="72" spans="1:5" ht="15.75">
      <c r="A72" s="57" t="s">
        <v>58</v>
      </c>
      <c r="B72" s="57" t="s">
        <v>42</v>
      </c>
      <c r="C72" s="50" t="s">
        <v>59</v>
      </c>
      <c r="D72" s="67">
        <f>SUM(D73:D76)</f>
        <v>12232.9</v>
      </c>
      <c r="E72" s="103">
        <f>SUM(E73:E76)</f>
        <v>12186.300000000001</v>
      </c>
    </row>
    <row r="73" spans="1:5" ht="15.75">
      <c r="A73" s="56" t="s">
        <v>58</v>
      </c>
      <c r="B73" s="56" t="s">
        <v>48</v>
      </c>
      <c r="C73" s="49" t="s">
        <v>60</v>
      </c>
      <c r="D73" s="68">
        <v>2625.9</v>
      </c>
      <c r="E73" s="104">
        <v>2625</v>
      </c>
    </row>
    <row r="74" spans="1:5" ht="31.5">
      <c r="A74" s="56" t="s">
        <v>58</v>
      </c>
      <c r="B74" s="56" t="s">
        <v>70</v>
      </c>
      <c r="C74" s="53" t="s">
        <v>162</v>
      </c>
      <c r="D74" s="68">
        <v>7726.9</v>
      </c>
      <c r="E74" s="104">
        <v>7681.300000000001</v>
      </c>
    </row>
    <row r="75" spans="1:5" ht="15.75">
      <c r="A75" s="56" t="s">
        <v>58</v>
      </c>
      <c r="B75" s="56" t="s">
        <v>62</v>
      </c>
      <c r="C75" s="49" t="s">
        <v>61</v>
      </c>
      <c r="D75" s="68">
        <v>1770.1</v>
      </c>
      <c r="E75" s="104">
        <v>1770</v>
      </c>
    </row>
    <row r="76" spans="1:5" ht="31.5">
      <c r="A76" s="56" t="s">
        <v>58</v>
      </c>
      <c r="B76" s="56" t="s">
        <v>161</v>
      </c>
      <c r="C76" s="49" t="s">
        <v>63</v>
      </c>
      <c r="D76" s="68">
        <v>110</v>
      </c>
      <c r="E76" s="104">
        <v>110</v>
      </c>
    </row>
    <row r="77" spans="1:5" ht="15.75">
      <c r="A77" s="57" t="s">
        <v>48</v>
      </c>
      <c r="B77" s="57" t="s">
        <v>42</v>
      </c>
      <c r="C77" s="26" t="s">
        <v>64</v>
      </c>
      <c r="D77" s="67">
        <f>SUM(D78:D81)</f>
        <v>89620.5</v>
      </c>
      <c r="E77" s="103">
        <f>SUM(E79:E81)</f>
        <v>88962.29999999999</v>
      </c>
    </row>
    <row r="78" spans="1:5" ht="15.75" hidden="1">
      <c r="A78" s="56" t="s">
        <v>48</v>
      </c>
      <c r="B78" s="56" t="s">
        <v>51</v>
      </c>
      <c r="C78" s="49" t="s">
        <v>65</v>
      </c>
      <c r="D78" s="68">
        <v>0</v>
      </c>
      <c r="E78" s="104">
        <v>13598.3</v>
      </c>
    </row>
    <row r="79" spans="1:5" ht="15.75">
      <c r="A79" s="56" t="s">
        <v>48</v>
      </c>
      <c r="B79" s="56" t="s">
        <v>67</v>
      </c>
      <c r="C79" s="49" t="s">
        <v>66</v>
      </c>
      <c r="D79" s="68">
        <v>13598.3</v>
      </c>
      <c r="E79" s="104">
        <v>13598.3</v>
      </c>
    </row>
    <row r="80" spans="1:5" ht="15.75">
      <c r="A80" s="56" t="s">
        <v>48</v>
      </c>
      <c r="B80" s="56" t="s">
        <v>70</v>
      </c>
      <c r="C80" s="55" t="s">
        <v>69</v>
      </c>
      <c r="D80" s="68">
        <v>18501.6</v>
      </c>
      <c r="E80" s="104">
        <v>17908.1</v>
      </c>
    </row>
    <row r="81" spans="1:5" ht="15.75">
      <c r="A81" s="56" t="s">
        <v>48</v>
      </c>
      <c r="B81" s="56" t="s">
        <v>73</v>
      </c>
      <c r="C81" s="49" t="s">
        <v>72</v>
      </c>
      <c r="D81" s="68">
        <v>57520.6</v>
      </c>
      <c r="E81" s="104">
        <v>57455.899999999994</v>
      </c>
    </row>
    <row r="82" spans="1:5" ht="15.75">
      <c r="A82" s="57" t="s">
        <v>51</v>
      </c>
      <c r="B82" s="57" t="s">
        <v>42</v>
      </c>
      <c r="C82" s="26" t="s">
        <v>75</v>
      </c>
      <c r="D82" s="67">
        <f>SUM(D83:D86)</f>
        <v>185659.50000000003</v>
      </c>
      <c r="E82" s="103">
        <f>SUM(E83:E86)</f>
        <v>185119</v>
      </c>
    </row>
    <row r="83" spans="1:5" ht="15.75">
      <c r="A83" s="56" t="s">
        <v>51</v>
      </c>
      <c r="B83" s="56" t="s">
        <v>41</v>
      </c>
      <c r="C83" s="46" t="s">
        <v>76</v>
      </c>
      <c r="D83" s="68">
        <v>32243.8</v>
      </c>
      <c r="E83" s="104">
        <v>32243.2</v>
      </c>
    </row>
    <row r="84" spans="1:5" ht="15.75">
      <c r="A84" s="56" t="s">
        <v>51</v>
      </c>
      <c r="B84" s="56" t="s">
        <v>44</v>
      </c>
      <c r="C84" s="46" t="s">
        <v>77</v>
      </c>
      <c r="D84" s="68">
        <v>87277.8</v>
      </c>
      <c r="E84" s="104">
        <v>87197.7</v>
      </c>
    </row>
    <row r="85" spans="1:5" ht="15.75">
      <c r="A85" s="56" t="s">
        <v>51</v>
      </c>
      <c r="B85" s="56" t="s">
        <v>58</v>
      </c>
      <c r="C85" s="46" t="s">
        <v>80</v>
      </c>
      <c r="D85" s="68">
        <v>60169.3</v>
      </c>
      <c r="E85" s="104">
        <v>59709.8</v>
      </c>
    </row>
    <row r="86" spans="1:5" ht="15.75">
      <c r="A86" s="56" t="s">
        <v>51</v>
      </c>
      <c r="B86" s="56" t="s">
        <v>51</v>
      </c>
      <c r="C86" s="46" t="s">
        <v>81</v>
      </c>
      <c r="D86" s="68">
        <v>5968.6</v>
      </c>
      <c r="E86" s="104">
        <v>5968.299999999999</v>
      </c>
    </row>
    <row r="87" spans="1:5" ht="15.75">
      <c r="A87" s="57" t="s">
        <v>96</v>
      </c>
      <c r="B87" s="57" t="s">
        <v>42</v>
      </c>
      <c r="C87" s="26" t="s">
        <v>95</v>
      </c>
      <c r="D87" s="67">
        <f>SUM(D88:D92)</f>
        <v>698397.2999999999</v>
      </c>
      <c r="E87" s="103">
        <f>SUM(E88:E92)</f>
        <v>693689.8999999999</v>
      </c>
    </row>
    <row r="88" spans="1:5" ht="15.75">
      <c r="A88" s="56" t="s">
        <v>96</v>
      </c>
      <c r="B88" s="56" t="s">
        <v>41</v>
      </c>
      <c r="C88" s="46" t="s">
        <v>97</v>
      </c>
      <c r="D88" s="68">
        <v>68906.7</v>
      </c>
      <c r="E88" s="104">
        <v>68278.7</v>
      </c>
    </row>
    <row r="89" spans="1:5" ht="15.75">
      <c r="A89" s="56" t="s">
        <v>96</v>
      </c>
      <c r="B89" s="56" t="s">
        <v>44</v>
      </c>
      <c r="C89" s="46" t="s">
        <v>98</v>
      </c>
      <c r="D89" s="68">
        <v>513254.1</v>
      </c>
      <c r="E89" s="104">
        <v>509764.19999999995</v>
      </c>
    </row>
    <row r="90" spans="1:5" ht="15.75">
      <c r="A90" s="56" t="s">
        <v>96</v>
      </c>
      <c r="B90" s="56" t="s">
        <v>58</v>
      </c>
      <c r="C90" s="46" t="s">
        <v>163</v>
      </c>
      <c r="D90" s="68">
        <v>84471.1</v>
      </c>
      <c r="E90" s="104">
        <v>84056.6</v>
      </c>
    </row>
    <row r="91" spans="1:5" ht="15.75">
      <c r="A91" s="56" t="s">
        <v>96</v>
      </c>
      <c r="B91" s="56" t="s">
        <v>96</v>
      </c>
      <c r="C91" s="46" t="s">
        <v>99</v>
      </c>
      <c r="D91" s="68">
        <v>15604.8</v>
      </c>
      <c r="E91" s="104">
        <v>15571.1</v>
      </c>
    </row>
    <row r="92" spans="1:5" ht="15.75">
      <c r="A92" s="56" t="s">
        <v>96</v>
      </c>
      <c r="B92" s="56" t="s">
        <v>70</v>
      </c>
      <c r="C92" s="46" t="s">
        <v>100</v>
      </c>
      <c r="D92" s="68">
        <v>16160.6</v>
      </c>
      <c r="E92" s="104">
        <v>16019.3</v>
      </c>
    </row>
    <row r="93" spans="1:5" ht="15.75">
      <c r="A93" s="57" t="s">
        <v>67</v>
      </c>
      <c r="B93" s="57" t="s">
        <v>42</v>
      </c>
      <c r="C93" s="26" t="s">
        <v>101</v>
      </c>
      <c r="D93" s="67">
        <f>SUM(D94)</f>
        <v>111350.3</v>
      </c>
      <c r="E93" s="103">
        <f>SUM(E94)</f>
        <v>109761.9</v>
      </c>
    </row>
    <row r="94" spans="1:5" ht="15.75">
      <c r="A94" s="56" t="s">
        <v>67</v>
      </c>
      <c r="B94" s="56" t="s">
        <v>41</v>
      </c>
      <c r="C94" s="46" t="s">
        <v>102</v>
      </c>
      <c r="D94" s="68">
        <v>111350.3</v>
      </c>
      <c r="E94" s="104">
        <v>109761.9</v>
      </c>
    </row>
    <row r="95" spans="1:5" ht="15.75">
      <c r="A95" s="57" t="s">
        <v>62</v>
      </c>
      <c r="B95" s="57" t="s">
        <v>42</v>
      </c>
      <c r="C95" s="31" t="s">
        <v>82</v>
      </c>
      <c r="D95" s="67">
        <f>SUM(D96:D99)</f>
        <v>58449.5</v>
      </c>
      <c r="E95" s="103">
        <f>SUM(E96:E99)</f>
        <v>56991.30000000001</v>
      </c>
    </row>
    <row r="96" spans="1:5" ht="15.75">
      <c r="A96" s="56" t="s">
        <v>62</v>
      </c>
      <c r="B96" s="56" t="s">
        <v>41</v>
      </c>
      <c r="C96" s="46" t="s">
        <v>93</v>
      </c>
      <c r="D96" s="68">
        <v>9957.2</v>
      </c>
      <c r="E96" s="68">
        <v>9957.2</v>
      </c>
    </row>
    <row r="97" spans="1:5" ht="15.75">
      <c r="A97" s="56" t="s">
        <v>62</v>
      </c>
      <c r="B97" s="56" t="s">
        <v>58</v>
      </c>
      <c r="C97" s="54" t="s">
        <v>83</v>
      </c>
      <c r="D97" s="68">
        <v>2182.8</v>
      </c>
      <c r="E97" s="68">
        <v>2182.8</v>
      </c>
    </row>
    <row r="98" spans="1:5" ht="15.75">
      <c r="A98" s="56" t="s">
        <v>62</v>
      </c>
      <c r="B98" s="56" t="s">
        <v>48</v>
      </c>
      <c r="C98" s="49" t="s">
        <v>103</v>
      </c>
      <c r="D98" s="68">
        <v>7359</v>
      </c>
      <c r="E98" s="68">
        <v>6792.900000000001</v>
      </c>
    </row>
    <row r="99" spans="1:5" ht="15.75">
      <c r="A99" s="56" t="s">
        <v>62</v>
      </c>
      <c r="B99" s="56" t="s">
        <v>85</v>
      </c>
      <c r="C99" s="46" t="s">
        <v>104</v>
      </c>
      <c r="D99" s="68">
        <v>38950.5</v>
      </c>
      <c r="E99" s="68">
        <v>38058.40000000001</v>
      </c>
    </row>
    <row r="100" spans="1:5" ht="15.75">
      <c r="A100" s="57" t="s">
        <v>87</v>
      </c>
      <c r="B100" s="57" t="s">
        <v>42</v>
      </c>
      <c r="C100" s="26" t="s">
        <v>106</v>
      </c>
      <c r="D100" s="67">
        <f>SUM(D101:D102)</f>
        <v>30430.600000000002</v>
      </c>
      <c r="E100" s="103">
        <f>SUM(E101:E102)</f>
        <v>28871.2</v>
      </c>
    </row>
    <row r="101" spans="1:5" ht="15.75">
      <c r="A101" s="56" t="s">
        <v>87</v>
      </c>
      <c r="B101" s="56" t="s">
        <v>41</v>
      </c>
      <c r="C101" s="46" t="s">
        <v>107</v>
      </c>
      <c r="D101" s="68">
        <v>27003.7</v>
      </c>
      <c r="E101" s="68">
        <v>26424.7</v>
      </c>
    </row>
    <row r="102" spans="1:5" ht="15.75">
      <c r="A102" s="56" t="s">
        <v>87</v>
      </c>
      <c r="B102" s="56" t="s">
        <v>44</v>
      </c>
      <c r="C102" s="46" t="s">
        <v>110</v>
      </c>
      <c r="D102" s="68">
        <v>3426.9</v>
      </c>
      <c r="E102" s="68">
        <v>2446.5</v>
      </c>
    </row>
    <row r="103" spans="1:5" ht="15.75">
      <c r="A103" s="56"/>
      <c r="B103" s="56"/>
      <c r="C103" s="30" t="s">
        <v>164</v>
      </c>
      <c r="D103" s="67">
        <f>D63+D72+D77+D82+D87+D93+D95+D100</f>
        <v>1398602.4000000001</v>
      </c>
      <c r="E103" s="67">
        <f>E63+E72+E77+E82+E87+E93+E95+E100</f>
        <v>1384140.4</v>
      </c>
    </row>
    <row r="105" spans="3:5" ht="18.75" customHeight="1">
      <c r="C105" s="98" t="s">
        <v>181</v>
      </c>
      <c r="D105" s="98"/>
      <c r="E105" s="98"/>
    </row>
    <row r="106" ht="15.75">
      <c r="E106" s="58" t="s">
        <v>38</v>
      </c>
    </row>
    <row r="107" spans="3:5" ht="47.25">
      <c r="C107" s="66" t="s">
        <v>165</v>
      </c>
      <c r="D107" s="63" t="s">
        <v>228</v>
      </c>
      <c r="E107" s="64" t="s">
        <v>229</v>
      </c>
    </row>
    <row r="108" spans="2:5" ht="31.5">
      <c r="B108" s="47" t="s">
        <v>189</v>
      </c>
      <c r="C108" s="47" t="s">
        <v>182</v>
      </c>
      <c r="D108" s="52">
        <f>SUM(D109,D112)</f>
        <v>4029.5</v>
      </c>
      <c r="E108" s="52">
        <f>SUM(E109,E112)</f>
        <v>-1813.5</v>
      </c>
    </row>
    <row r="109" spans="2:5" ht="31.5">
      <c r="B109" s="47" t="s">
        <v>190</v>
      </c>
      <c r="C109" s="47" t="s">
        <v>183</v>
      </c>
      <c r="D109" s="52">
        <f>SUM(D110,D111)</f>
        <v>0</v>
      </c>
      <c r="E109" s="52">
        <f>SUM(E110,E111)</f>
        <v>0</v>
      </c>
    </row>
    <row r="110" spans="2:5" ht="31.5">
      <c r="B110" s="70" t="s">
        <v>191</v>
      </c>
      <c r="C110" s="70" t="s">
        <v>184</v>
      </c>
      <c r="D110" s="48">
        <v>0</v>
      </c>
      <c r="E110" s="48">
        <v>0</v>
      </c>
    </row>
    <row r="111" spans="2:5" ht="47.25">
      <c r="B111" s="70" t="s">
        <v>192</v>
      </c>
      <c r="C111" s="70" t="s">
        <v>185</v>
      </c>
      <c r="D111" s="48">
        <v>0</v>
      </c>
      <c r="E111" s="48">
        <v>0</v>
      </c>
    </row>
    <row r="112" spans="2:5" ht="19.5" customHeight="1">
      <c r="B112" s="47" t="s">
        <v>193</v>
      </c>
      <c r="C112" s="47" t="s">
        <v>186</v>
      </c>
      <c r="D112" s="51">
        <f>SUM(D113,D114)</f>
        <v>4029.5</v>
      </c>
      <c r="E112" s="51">
        <f>SUM(E113,E114)</f>
        <v>-1813.5</v>
      </c>
    </row>
    <row r="113" spans="2:5" ht="19.5" customHeight="1">
      <c r="B113" s="47" t="s">
        <v>194</v>
      </c>
      <c r="C113" s="13" t="s">
        <v>187</v>
      </c>
      <c r="D113" s="83">
        <v>-1394572.9</v>
      </c>
      <c r="E113" s="83">
        <v>-1405162.2</v>
      </c>
    </row>
    <row r="114" spans="2:5" ht="20.25" customHeight="1">
      <c r="B114" s="47" t="s">
        <v>195</v>
      </c>
      <c r="C114" s="13" t="s">
        <v>188</v>
      </c>
      <c r="D114" s="83">
        <v>1398602.4</v>
      </c>
      <c r="E114" s="83">
        <v>1403348.7</v>
      </c>
    </row>
    <row r="116" ht="15.75">
      <c r="C116" s="65"/>
    </row>
  </sheetData>
  <sheetProtection/>
  <mergeCells count="3">
    <mergeCell ref="C1:E1"/>
    <mergeCell ref="C60:E60"/>
    <mergeCell ref="C105:E105"/>
  </mergeCells>
  <printOptions/>
  <pageMargins left="0.7874015748031497" right="0.31496062992125984" top="0.39" bottom="0.39" header="0.31496062992125984" footer="0.31496062992125984"/>
  <pageSetup fitToHeight="5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showZeros="0" zoomScale="80" zoomScaleNormal="80" zoomScalePageLayoutView="0" workbookViewId="0" topLeftCell="A1">
      <selection activeCell="A9" sqref="A9"/>
    </sheetView>
  </sheetViews>
  <sheetFormatPr defaultColWidth="4.421875" defaultRowHeight="15"/>
  <cols>
    <col min="1" max="1" width="90.00390625" style="0" customWidth="1"/>
    <col min="2" max="2" width="7.140625" style="35" hidden="1" customWidth="1"/>
    <col min="3" max="3" width="14.7109375" style="25" customWidth="1"/>
    <col min="4" max="4" width="13.7109375" style="0" customWidth="1"/>
    <col min="5" max="247" width="9.140625" style="0" customWidth="1"/>
    <col min="248" max="248" width="90.00390625" style="0" customWidth="1"/>
    <col min="249" max="249" width="16.140625" style="0" customWidth="1"/>
  </cols>
  <sheetData>
    <row r="1" spans="1:4" ht="54.75" customHeight="1">
      <c r="A1" s="99" t="s">
        <v>257</v>
      </c>
      <c r="B1" s="99"/>
      <c r="C1" s="99"/>
      <c r="D1" s="99"/>
    </row>
    <row r="3" spans="1:4" s="45" customFormat="1" ht="45" customHeight="1">
      <c r="A3" s="84" t="s">
        <v>39</v>
      </c>
      <c r="B3" s="85"/>
      <c r="C3" s="86" t="s">
        <v>228</v>
      </c>
      <c r="D3" s="86" t="s">
        <v>229</v>
      </c>
    </row>
    <row r="4" spans="1:4" ht="15.75">
      <c r="A4" s="26" t="s">
        <v>122</v>
      </c>
      <c r="B4" s="27"/>
      <c r="C4" s="34">
        <f>SUM(C5,C34)</f>
        <v>1398602.4000000001</v>
      </c>
      <c r="D4" s="34">
        <f>SUM(D5,D34)</f>
        <v>1384140.4000000001</v>
      </c>
    </row>
    <row r="5" spans="1:4" ht="15.75">
      <c r="A5" s="26" t="s">
        <v>123</v>
      </c>
      <c r="B5" s="28"/>
      <c r="C5" s="34">
        <f>SUM(C6,C7,C11,C13,C16,C20,C24,C25,C29,C32)</f>
        <v>1117434.1</v>
      </c>
      <c r="D5" s="34">
        <f>SUM(D6,D7,D11,D13,D16,D20,D24,D25,D29,D32)</f>
        <v>1107125.9000000001</v>
      </c>
    </row>
    <row r="6" spans="1:4" ht="47.25">
      <c r="A6" s="26" t="s">
        <v>245</v>
      </c>
      <c r="B6" s="36" t="s">
        <v>41</v>
      </c>
      <c r="C6" s="34">
        <v>10</v>
      </c>
      <c r="D6" s="34">
        <v>10</v>
      </c>
    </row>
    <row r="7" spans="1:4" ht="31.5">
      <c r="A7" s="26" t="s">
        <v>246</v>
      </c>
      <c r="B7" s="36" t="s">
        <v>44</v>
      </c>
      <c r="C7" s="34">
        <f>SUM(C8:C10)</f>
        <v>815412.1000000001</v>
      </c>
      <c r="D7" s="34">
        <f>SUM(D8:D10)</f>
        <v>807858.9</v>
      </c>
    </row>
    <row r="8" spans="1:4" s="29" customFormat="1" ht="31.5">
      <c r="A8" s="60" t="s">
        <v>124</v>
      </c>
      <c r="B8" s="61" t="s">
        <v>125</v>
      </c>
      <c r="C8" s="62">
        <v>572725.8</v>
      </c>
      <c r="D8" s="37">
        <v>570265.3</v>
      </c>
    </row>
    <row r="9" spans="1:4" s="29" customFormat="1" ht="31.5">
      <c r="A9" s="60" t="s">
        <v>109</v>
      </c>
      <c r="B9" s="61"/>
      <c r="C9" s="62">
        <v>242686.3</v>
      </c>
      <c r="D9" s="37">
        <v>237593.6</v>
      </c>
    </row>
    <row r="10" spans="1:4" s="29" customFormat="1" ht="31.5" hidden="1">
      <c r="A10" s="60" t="s">
        <v>109</v>
      </c>
      <c r="B10" s="61" t="s">
        <v>126</v>
      </c>
      <c r="C10" s="62"/>
      <c r="D10" s="62"/>
    </row>
    <row r="11" spans="1:4" ht="31.5" hidden="1">
      <c r="A11" s="26" t="s">
        <v>88</v>
      </c>
      <c r="B11" s="36" t="s">
        <v>58</v>
      </c>
      <c r="C11" s="34">
        <f>SUM(C12)</f>
        <v>0</v>
      </c>
      <c r="D11" s="34">
        <f>SUM(D12)</f>
        <v>0</v>
      </c>
    </row>
    <row r="12" spans="1:4" s="29" customFormat="1" ht="15.75" hidden="1">
      <c r="A12" s="60" t="s">
        <v>89</v>
      </c>
      <c r="B12" s="61" t="s">
        <v>127</v>
      </c>
      <c r="C12" s="62"/>
      <c r="D12" s="62"/>
    </row>
    <row r="13" spans="1:4" ht="31.5">
      <c r="A13" s="26" t="s">
        <v>247</v>
      </c>
      <c r="B13" s="36" t="s">
        <v>48</v>
      </c>
      <c r="C13" s="34">
        <f>SUM(C14:C15)</f>
        <v>29171.399999999998</v>
      </c>
      <c r="D13" s="34">
        <f>SUM(D14:D15)</f>
        <v>27582.3</v>
      </c>
    </row>
    <row r="14" spans="1:4" s="29" customFormat="1" ht="15.75">
      <c r="A14" s="60" t="s">
        <v>108</v>
      </c>
      <c r="B14" s="61" t="s">
        <v>128</v>
      </c>
      <c r="C14" s="62">
        <v>3072.1</v>
      </c>
      <c r="D14" s="62">
        <v>2062</v>
      </c>
    </row>
    <row r="15" spans="1:4" s="29" customFormat="1" ht="31.5">
      <c r="A15" s="60" t="s">
        <v>109</v>
      </c>
      <c r="B15" s="61" t="s">
        <v>129</v>
      </c>
      <c r="C15" s="62">
        <v>26099.3</v>
      </c>
      <c r="D15" s="62">
        <v>25520.3</v>
      </c>
    </row>
    <row r="16" spans="1:4" ht="31.5">
      <c r="A16" s="26" t="s">
        <v>248</v>
      </c>
      <c r="B16" s="36" t="s">
        <v>51</v>
      </c>
      <c r="C16" s="34">
        <f>SUM(C17:C19)</f>
        <v>84503.1</v>
      </c>
      <c r="D16" s="34">
        <f>SUM(D17:D19)</f>
        <v>84503</v>
      </c>
    </row>
    <row r="17" spans="1:4" s="29" customFormat="1" ht="15.75">
      <c r="A17" s="60" t="s">
        <v>78</v>
      </c>
      <c r="B17" s="61" t="s">
        <v>130</v>
      </c>
      <c r="C17" s="62">
        <v>48249.6</v>
      </c>
      <c r="D17" s="62">
        <v>48249.6</v>
      </c>
    </row>
    <row r="18" spans="1:4" s="81" customFormat="1" ht="15.75" customHeight="1">
      <c r="A18" s="60" t="s">
        <v>79</v>
      </c>
      <c r="B18" s="61" t="s">
        <v>131</v>
      </c>
      <c r="C18" s="62">
        <v>36253.5</v>
      </c>
      <c r="D18" s="62">
        <v>36253.4</v>
      </c>
    </row>
    <row r="19" spans="1:4" s="81" customFormat="1" ht="15.75" customHeight="1" hidden="1">
      <c r="A19" s="60" t="s">
        <v>227</v>
      </c>
      <c r="B19" s="61"/>
      <c r="C19" s="62"/>
      <c r="D19" s="62"/>
    </row>
    <row r="20" spans="1:4" ht="31.5">
      <c r="A20" s="26" t="s">
        <v>249</v>
      </c>
      <c r="B20" s="36" t="s">
        <v>85</v>
      </c>
      <c r="C20" s="34">
        <f>SUM(C21:C23)</f>
        <v>18969.9</v>
      </c>
      <c r="D20" s="34">
        <f>SUM(D21:D23)</f>
        <v>18376.4</v>
      </c>
    </row>
    <row r="21" spans="1:4" s="29" customFormat="1" ht="15.75">
      <c r="A21" s="60" t="s">
        <v>68</v>
      </c>
      <c r="B21" s="61" t="s">
        <v>132</v>
      </c>
      <c r="C21" s="62">
        <v>11348.3</v>
      </c>
      <c r="D21" s="62">
        <v>11348.3</v>
      </c>
    </row>
    <row r="22" spans="1:4" s="29" customFormat="1" ht="15.75">
      <c r="A22" s="60" t="s">
        <v>71</v>
      </c>
      <c r="B22" s="61" t="s">
        <v>133</v>
      </c>
      <c r="C22" s="62">
        <v>5371.6</v>
      </c>
      <c r="D22" s="62">
        <v>4778.1</v>
      </c>
    </row>
    <row r="23" spans="1:4" s="29" customFormat="1" ht="15.75">
      <c r="A23" s="60" t="s">
        <v>74</v>
      </c>
      <c r="B23" s="61" t="s">
        <v>134</v>
      </c>
      <c r="C23" s="62">
        <v>2250</v>
      </c>
      <c r="D23" s="62">
        <v>2250</v>
      </c>
    </row>
    <row r="24" spans="1:4" ht="31.5">
      <c r="A24" s="26" t="s">
        <v>250</v>
      </c>
      <c r="B24" s="36" t="s">
        <v>96</v>
      </c>
      <c r="C24" s="34">
        <v>114286.4</v>
      </c>
      <c r="D24" s="34">
        <v>113746</v>
      </c>
    </row>
    <row r="25" spans="1:4" ht="31.5">
      <c r="A25" s="26" t="s">
        <v>251</v>
      </c>
      <c r="B25" s="36" t="s">
        <v>67</v>
      </c>
      <c r="C25" s="34">
        <f>SUM(C26:C28)</f>
        <v>51686</v>
      </c>
      <c r="D25" s="34">
        <f>SUM(D26:D28)</f>
        <v>51654.299999999996</v>
      </c>
    </row>
    <row r="26" spans="1:4" s="29" customFormat="1" ht="32.25" customHeight="1">
      <c r="A26" s="87" t="s">
        <v>90</v>
      </c>
      <c r="B26" s="38" t="s">
        <v>135</v>
      </c>
      <c r="C26" s="62">
        <v>11674</v>
      </c>
      <c r="D26" s="62">
        <v>11650.6</v>
      </c>
    </row>
    <row r="27" spans="1:4" s="29" customFormat="1" ht="31.5">
      <c r="A27" s="87" t="s">
        <v>91</v>
      </c>
      <c r="B27" s="38" t="s">
        <v>136</v>
      </c>
      <c r="C27" s="62">
        <v>39852</v>
      </c>
      <c r="D27" s="62">
        <v>39852</v>
      </c>
    </row>
    <row r="28" spans="1:4" s="29" customFormat="1" ht="15.75">
      <c r="A28" s="87" t="s">
        <v>92</v>
      </c>
      <c r="B28" s="38" t="s">
        <v>137</v>
      </c>
      <c r="C28" s="62">
        <v>160</v>
      </c>
      <c r="D28" s="62">
        <v>151.7</v>
      </c>
    </row>
    <row r="29" spans="1:4" ht="31.5">
      <c r="A29" s="31" t="s">
        <v>252</v>
      </c>
      <c r="B29" s="36" t="s">
        <v>70</v>
      </c>
      <c r="C29" s="34">
        <f>C30+C31</f>
        <v>3295.2</v>
      </c>
      <c r="D29" s="34">
        <f>D30+D31</f>
        <v>3295</v>
      </c>
    </row>
    <row r="30" spans="1:4" s="45" customFormat="1" ht="31.5">
      <c r="A30" s="106" t="s">
        <v>253</v>
      </c>
      <c r="B30" s="61"/>
      <c r="C30" s="62">
        <v>1770.1</v>
      </c>
      <c r="D30" s="62">
        <v>1770</v>
      </c>
    </row>
    <row r="31" spans="1:4" s="45" customFormat="1" ht="47.25">
      <c r="A31" s="106" t="s">
        <v>254</v>
      </c>
      <c r="B31" s="61"/>
      <c r="C31" s="62">
        <v>1525.1</v>
      </c>
      <c r="D31" s="62">
        <v>1525</v>
      </c>
    </row>
    <row r="32" spans="1:4" s="45" customFormat="1" ht="47.25">
      <c r="A32" s="31" t="s">
        <v>255</v>
      </c>
      <c r="B32" s="36" t="s">
        <v>70</v>
      </c>
      <c r="C32" s="34">
        <f>C33</f>
        <v>100</v>
      </c>
      <c r="D32" s="34">
        <f>D33</f>
        <v>100</v>
      </c>
    </row>
    <row r="33" spans="1:4" s="45" customFormat="1" ht="31.5">
      <c r="A33" s="106" t="s">
        <v>256</v>
      </c>
      <c r="B33" s="61"/>
      <c r="C33" s="62">
        <v>100</v>
      </c>
      <c r="D33" s="62">
        <v>100</v>
      </c>
    </row>
    <row r="34" spans="1:4" s="39" customFormat="1" ht="15.75">
      <c r="A34" s="40" t="s">
        <v>138</v>
      </c>
      <c r="B34" s="41"/>
      <c r="C34" s="34">
        <f>SUM(C35,C38,C41,C44,C48,C51)</f>
        <v>281168.30000000005</v>
      </c>
      <c r="D34" s="34">
        <f>SUM(D35,D38,D41,D44,D48,D51)</f>
        <v>277014.5</v>
      </c>
    </row>
    <row r="35" spans="1:4" ht="31.5">
      <c r="A35" s="26" t="s">
        <v>45</v>
      </c>
      <c r="B35" s="36" t="s">
        <v>139</v>
      </c>
      <c r="C35" s="34">
        <f>SUM(C36:C37)</f>
        <v>99030.59999999999</v>
      </c>
      <c r="D35" s="34">
        <f>SUM(D36:D37)</f>
        <v>96920.6</v>
      </c>
    </row>
    <row r="36" spans="1:4" s="29" customFormat="1" ht="15.75">
      <c r="A36" s="33" t="s">
        <v>46</v>
      </c>
      <c r="B36" s="38" t="s">
        <v>140</v>
      </c>
      <c r="C36" s="37">
        <v>6156.2</v>
      </c>
      <c r="D36" s="37">
        <v>6156</v>
      </c>
    </row>
    <row r="37" spans="1:4" s="29" customFormat="1" ht="15.75">
      <c r="A37" s="33" t="s">
        <v>49</v>
      </c>
      <c r="B37" s="38" t="s">
        <v>142</v>
      </c>
      <c r="C37" s="37">
        <v>92874.4</v>
      </c>
      <c r="D37" s="37">
        <v>90764.6</v>
      </c>
    </row>
    <row r="38" spans="1:4" ht="31.5">
      <c r="A38" s="26" t="s">
        <v>56</v>
      </c>
      <c r="B38" s="36" t="s">
        <v>143</v>
      </c>
      <c r="C38" s="34">
        <f>SUM(C39:C40)</f>
        <v>146926.1</v>
      </c>
      <c r="D38" s="34">
        <f>SUM(D39:D40)</f>
        <v>145111.4</v>
      </c>
    </row>
    <row r="39" spans="1:4" s="29" customFormat="1" ht="31.5">
      <c r="A39" s="33" t="s">
        <v>57</v>
      </c>
      <c r="B39" s="38" t="s">
        <v>144</v>
      </c>
      <c r="C39" s="37">
        <v>71142.3</v>
      </c>
      <c r="D39" s="37">
        <v>70648.5</v>
      </c>
    </row>
    <row r="40" spans="1:4" s="29" customFormat="1" ht="15.75">
      <c r="A40" s="33" t="s">
        <v>105</v>
      </c>
      <c r="B40" s="38" t="s">
        <v>145</v>
      </c>
      <c r="C40" s="37">
        <v>75783.8</v>
      </c>
      <c r="D40" s="37">
        <v>74462.9</v>
      </c>
    </row>
    <row r="41" spans="1:4" ht="15.75">
      <c r="A41" s="26" t="s">
        <v>52</v>
      </c>
      <c r="B41" s="36" t="s">
        <v>146</v>
      </c>
      <c r="C41" s="34">
        <f>SUM(C42:C43)</f>
        <v>28879.9</v>
      </c>
      <c r="D41" s="34">
        <f>SUM(D42:D43)</f>
        <v>28658.5</v>
      </c>
    </row>
    <row r="42" spans="1:4" s="29" customFormat="1" ht="15.75">
      <c r="A42" s="33" t="s">
        <v>53</v>
      </c>
      <c r="B42" s="38" t="s">
        <v>147</v>
      </c>
      <c r="C42" s="37">
        <v>18922.7</v>
      </c>
      <c r="D42" s="37">
        <v>18701.3</v>
      </c>
    </row>
    <row r="43" spans="1:4" s="29" customFormat="1" ht="15.75">
      <c r="A43" s="33" t="s">
        <v>94</v>
      </c>
      <c r="B43" s="38" t="s">
        <v>148</v>
      </c>
      <c r="C43" s="37">
        <v>9957.2</v>
      </c>
      <c r="D43" s="37">
        <v>9957.2</v>
      </c>
    </row>
    <row r="44" spans="1:4" ht="15.75">
      <c r="A44" s="26" t="s">
        <v>111</v>
      </c>
      <c r="B44" s="36" t="s">
        <v>149</v>
      </c>
      <c r="C44" s="34">
        <f>SUM(C45)</f>
        <v>0</v>
      </c>
      <c r="D44" s="34">
        <f>SUM(D45)</f>
        <v>0</v>
      </c>
    </row>
    <row r="45" spans="1:4" s="29" customFormat="1" ht="15.75">
      <c r="A45" s="33" t="s">
        <v>113</v>
      </c>
      <c r="B45" s="38" t="s">
        <v>150</v>
      </c>
      <c r="C45" s="37">
        <v>0</v>
      </c>
      <c r="D45" s="37">
        <v>0</v>
      </c>
    </row>
    <row r="46" spans="1:4" ht="47.25" hidden="1">
      <c r="A46" s="32" t="s">
        <v>151</v>
      </c>
      <c r="B46" s="38" t="s">
        <v>114</v>
      </c>
      <c r="C46" s="37"/>
      <c r="D46" s="37"/>
    </row>
    <row r="47" spans="1:4" ht="96" customHeight="1" hidden="1">
      <c r="A47" s="32" t="s">
        <v>141</v>
      </c>
      <c r="B47" s="38" t="s">
        <v>115</v>
      </c>
      <c r="C47" s="37"/>
      <c r="D47" s="37"/>
    </row>
    <row r="48" spans="1:4" ht="15.75">
      <c r="A48" s="26" t="s">
        <v>116</v>
      </c>
      <c r="B48" s="36" t="s">
        <v>152</v>
      </c>
      <c r="C48" s="34">
        <f>SUM(C49:C50)</f>
        <v>3659.8</v>
      </c>
      <c r="D48" s="34">
        <f>SUM(D49:D50)</f>
        <v>3652.3</v>
      </c>
    </row>
    <row r="49" spans="1:4" s="29" customFormat="1" ht="16.5" customHeight="1">
      <c r="A49" s="33" t="s">
        <v>118</v>
      </c>
      <c r="B49" s="38" t="s">
        <v>153</v>
      </c>
      <c r="C49" s="37">
        <v>3659.8</v>
      </c>
      <c r="D49" s="37">
        <v>3652.3</v>
      </c>
    </row>
    <row r="50" spans="1:4" s="29" customFormat="1" ht="15.75" customHeight="1">
      <c r="A50" s="33" t="s">
        <v>154</v>
      </c>
      <c r="B50" s="38" t="s">
        <v>155</v>
      </c>
      <c r="C50" s="37">
        <v>0</v>
      </c>
      <c r="D50" s="37">
        <v>0</v>
      </c>
    </row>
    <row r="51" spans="1:4" ht="15.75">
      <c r="A51" s="26" t="s">
        <v>119</v>
      </c>
      <c r="B51" s="36" t="s">
        <v>156</v>
      </c>
      <c r="C51" s="34">
        <f>SUM(C52)</f>
        <v>2671.9</v>
      </c>
      <c r="D51" s="34">
        <f>SUM(D52)</f>
        <v>2671.7</v>
      </c>
    </row>
    <row r="52" spans="1:4" s="29" customFormat="1" ht="31.5">
      <c r="A52" s="33" t="s">
        <v>120</v>
      </c>
      <c r="B52" s="38" t="s">
        <v>157</v>
      </c>
      <c r="C52" s="37">
        <v>2671.9</v>
      </c>
      <c r="D52" s="37">
        <v>2671.7</v>
      </c>
    </row>
    <row r="53" spans="1:4" ht="96" customHeight="1" hidden="1">
      <c r="A53" s="32" t="s">
        <v>141</v>
      </c>
      <c r="B53" s="38" t="s">
        <v>121</v>
      </c>
      <c r="C53" s="37" t="e">
        <f>#REF!+#REF!+#REF!</f>
        <v>#REF!</v>
      </c>
      <c r="D53" s="77"/>
    </row>
    <row r="58" ht="15">
      <c r="C58" s="42"/>
    </row>
    <row r="60" ht="15">
      <c r="C60" s="42"/>
    </row>
  </sheetData>
  <sheetProtection/>
  <mergeCells count="1">
    <mergeCell ref="A1:D1"/>
  </mergeCells>
  <printOptions/>
  <pageMargins left="0.31496062992125984" right="0.31496062992125984" top="0.5118110236220472" bottom="0.2362204724409449" header="0.31496062992125984" footer="0.1968503937007874"/>
  <pageSetup fitToHeight="1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2020-05-01T02:43:15Z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