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6245" windowHeight="12060" activeTab="0"/>
  </bookViews>
  <sheets>
    <sheet name="ГО Эгвекинот" sheetId="1" r:id="rId1"/>
    <sheet name="прогноз по сред_зп_2021-2023" sheetId="2" r:id="rId2"/>
  </sheets>
  <definedNames/>
  <calcPr fullCalcOnLoad="1"/>
</workbook>
</file>

<file path=xl/sharedStrings.xml><?xml version="1.0" encoding="utf-8"?>
<sst xmlns="http://schemas.openxmlformats.org/spreadsheetml/2006/main" count="257" uniqueCount="151">
  <si>
    <t>№ п/п</t>
  </si>
  <si>
    <t>Наименование показателя</t>
  </si>
  <si>
    <t>Единица измерения</t>
  </si>
  <si>
    <t>Отчётная информация</t>
  </si>
  <si>
    <t>ЭКОНОМИЧЕСКОЕ РАЗВИТИЕ</t>
  </si>
  <si>
    <t>Число субъектов малого и среднего предпринимательства в расчете на 10 тыс. человек населения</t>
  </si>
  <si>
    <t xml:space="preserve">единиц 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</si>
  <si>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</si>
  <si>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</si>
  <si>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Объем инвестиций в основной капитал (за исключением бюджетных средств) в расчете на 1 жителя</t>
  </si>
  <si>
    <t>рублей</t>
  </si>
  <si>
    <t xml:space="preserve">Доля прибыльных сельскохозяйственных организаций в общем их числе 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</si>
  <si>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</si>
  <si>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Среднемесячная номинальная начисленная заработная плата работников</t>
  </si>
  <si>
    <t>х</t>
  </si>
  <si>
    <t>8.1.</t>
  </si>
  <si>
    <t xml:space="preserve"> крупных и средних предприятий и некоммерческих организаций</t>
  </si>
  <si>
    <t>8.2.</t>
  </si>
  <si>
    <t>муниципальных дошкольных образовательных учреждений</t>
  </si>
  <si>
    <t>8.3.</t>
  </si>
  <si>
    <t>8.4.</t>
  </si>
  <si>
    <t>учителей муниципальных общеобразовательных учреждений</t>
  </si>
  <si>
    <t>8.5.</t>
  </si>
  <si>
    <t xml:space="preserve"> муниципальных учреждений культуры и искусства</t>
  </si>
  <si>
    <t>8.6.</t>
  </si>
  <si>
    <t xml:space="preserve"> муниципальных учреждений физической культуры и спорта</t>
  </si>
  <si>
    <t>ДОШКОЛЬНОЕ ОБРАЗОВАНИЕ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</si>
  <si>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</t>
  </si>
  <si>
    <t>Доля детей в возрасте от одного года до шести лет, состоящих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</si>
  <si>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 (процентов)</t>
  </si>
  <si>
    <t>ОБЩЕЕ И ДОПОЛНИТЕЛЬНОЕ ОБРАЗОВАНИЕ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</si>
  <si>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</si>
  <si>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 xml:space="preserve"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 </t>
  </si>
  <si>
    <t xml:space="preserve"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 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</si>
  <si>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</si>
  <si>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 xml:space="preserve"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 </t>
  </si>
  <si>
    <t xml:space="preserve">Расходы бюджета муниципального образования на общее образование в расчете на 1 обучающегося в муниципальных общеобразовательных учреждениях </t>
  </si>
  <si>
    <t>тыс. рублей</t>
  </si>
  <si>
    <t xml:space="preserve"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 </t>
  </si>
  <si>
    <t>КУЛЬТУРА</t>
  </si>
  <si>
    <t xml:space="preserve">Уровень фактической обеспеченности учреждениями культуры от нормативной потребности </t>
  </si>
  <si>
    <t xml:space="preserve"> клубами и учреждениями клубного типа </t>
  </si>
  <si>
    <t xml:space="preserve"> библиотеками </t>
  </si>
  <si>
    <t xml:space="preserve">парками культуры и отдыха </t>
  </si>
  <si>
    <t xml:space="preserve"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 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</si>
  <si>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</si>
  <si>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ФИЗИЧЕСКАЯ КУЛЬТУРА И СПОРТ</t>
  </si>
  <si>
    <t xml:space="preserve">Доля населения, систематически занимающегося физической культурой и спортом </t>
  </si>
  <si>
    <t xml:space="preserve">Доля обучающихся, систематически занимающихся физической культурой и спортом, в общей численности обучающихся </t>
  </si>
  <si>
    <t>Общая площадь жилых помещений, приходящаяся в среднем на одного жителя, всего</t>
  </si>
  <si>
    <t>кв м</t>
  </si>
  <si>
    <t>в том числе введенная в действие за 1 год</t>
  </si>
  <si>
    <t>Площадь земельных участков, предоставленных для строительства в расчете на 10 тыс. человек населения, всего</t>
  </si>
  <si>
    <t>гектаров</t>
  </si>
  <si>
    <t>24.1.</t>
  </si>
  <si>
    <t xml:space="preserve"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 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</si>
  <si>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 </t>
  </si>
  <si>
    <t>25.1.</t>
  </si>
  <si>
    <t>объектов жилищного строительства - в течение 3 лет</t>
  </si>
  <si>
    <t>иных объектов капитального строительства - в течение 5 лет</t>
  </si>
  <si>
    <t>ЖИЛИЩНО-КОММУНАЛЬНОЕ ХОЗЯЙСТВО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</si>
  <si>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указанными домами 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</si>
  <si>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</si>
  <si>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 xml:space="preserve"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 </t>
  </si>
  <si>
    <t>ОРГАНИЗАЦИЯ МУНИЦИПАЛЬНОГО УПРАВЛЕНИЯ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</si>
  <si>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</si>
  <si>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 xml:space="preserve"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 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</si>
  <si>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</si>
  <si>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</si>
  <si>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да/нет</t>
  </si>
  <si>
    <t>процент от числа опрошенных</t>
  </si>
  <si>
    <t xml:space="preserve">Среднегодовая численность постоянного населения </t>
  </si>
  <si>
    <t>тыс. человек</t>
  </si>
  <si>
    <t>ЭНЕРГОСБЕРЕЖЕНИЕ И ПОВЫШЕНИЕ ЭНЕРГЕТИЧЕСКОЙ ЭФФЕКТИВНОСТИ</t>
  </si>
  <si>
    <t>Удельная величина потребления энергетических ресурсов в многоквартирных домах</t>
  </si>
  <si>
    <t xml:space="preserve">электрическая энергия </t>
  </si>
  <si>
    <t>кВт/ч на 1 проживающего</t>
  </si>
  <si>
    <t>тепловая энергия</t>
  </si>
  <si>
    <t xml:space="preserve"> гКал на 1 кв. м общей площади</t>
  </si>
  <si>
    <t xml:space="preserve">горячая вода </t>
  </si>
  <si>
    <t>куб. м на 1 проживающего</t>
  </si>
  <si>
    <t>холодная вода</t>
  </si>
  <si>
    <t xml:space="preserve"> куб. м на 1 проживающего</t>
  </si>
  <si>
    <t>природный газ</t>
  </si>
  <si>
    <t>Удельная величина потребления энергетических ресурсов муниципальными бюджетными учреждениями</t>
  </si>
  <si>
    <t>39.1.</t>
  </si>
  <si>
    <t>кВт/ч на 1 человека населения</t>
  </si>
  <si>
    <t>39.2.</t>
  </si>
  <si>
    <t xml:space="preserve">тепловая энергия </t>
  </si>
  <si>
    <t>гКал на 1 кв. м общей площади</t>
  </si>
  <si>
    <t>39.3.</t>
  </si>
  <si>
    <t>куб. м на 1 человека населения</t>
  </si>
  <si>
    <t>39.4.</t>
  </si>
  <si>
    <t xml:space="preserve">холодная вода </t>
  </si>
  <si>
    <t>39.5.</t>
  </si>
  <si>
    <t>баллы</t>
  </si>
  <si>
    <t>40.1.</t>
  </si>
  <si>
    <t>в сфере культуры</t>
  </si>
  <si>
    <t>40.2.</t>
  </si>
  <si>
    <t>в сфере образования</t>
  </si>
  <si>
    <t>40.3.</t>
  </si>
  <si>
    <t>в сфере охраны здоровья</t>
  </si>
  <si>
    <t>40.4.</t>
  </si>
  <si>
    <t>в сфере социального обслуживания</t>
  </si>
  <si>
    <t>ДОКЛАД</t>
  </si>
  <si>
    <t>Утверждена</t>
  </si>
  <si>
    <t xml:space="preserve">Постановлением Правительства  </t>
  </si>
  <si>
    <t>Российской Федерации</t>
  </si>
  <si>
    <t>от 17 декабря 2012 года № 1317</t>
  </si>
  <si>
    <t>Подпись</t>
  </si>
  <si>
    <t xml:space="preserve">Дата </t>
  </si>
  <si>
    <t>"______"</t>
  </si>
  <si>
    <t>___________</t>
  </si>
  <si>
    <t>Примечание</t>
  </si>
  <si>
    <t>Год</t>
  </si>
  <si>
    <t>округ</t>
  </si>
  <si>
    <t>в целом</t>
  </si>
  <si>
    <t xml:space="preserve"> муниципальных общеобразовательных учреждений</t>
  </si>
  <si>
    <t>темп роста</t>
  </si>
  <si>
    <t>20.1.</t>
  </si>
  <si>
    <t>20.2.</t>
  </si>
  <si>
    <t>20.3.</t>
  </si>
  <si>
    <t>23_1</t>
  </si>
  <si>
    <t>26.1.</t>
  </si>
  <si>
    <t>26.2.</t>
  </si>
  <si>
    <t>40.5.</t>
  </si>
  <si>
    <t>41.1.</t>
  </si>
  <si>
    <t>41.2.</t>
  </si>
  <si>
    <t>41.3.</t>
  </si>
  <si>
    <t>41.4.</t>
  </si>
  <si>
    <t>Эгвекинот</t>
  </si>
  <si>
    <t>Коркишко Роман Викторович</t>
  </si>
  <si>
    <t>Городской округ Эгвекинот</t>
  </si>
  <si>
    <t>&lt;-&gt;</t>
  </si>
  <si>
    <t xml:space="preserve">           (фамилия, имя, отчество (при наличии) главы местной администрации муниципального, городского округа (муниципального района)
</t>
  </si>
  <si>
    <t xml:space="preserve">          наименование муниципального, городского округа (муниципального района)</t>
  </si>
  <si>
    <t>I. Показатели эффективности деятельности органов местного самоуправления муниципального, городского округа (муниципального района)</t>
  </si>
  <si>
    <t>(официальное наименование муниципального, городского округа (муниципального района))</t>
  </si>
  <si>
    <t>Доля площади земельных участков, являющихся объектами налогообложения земельным налогом, в общей площади территории муниципального, городского округа (муниципального района)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</si>
  <si>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</si>
  <si>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</si>
  <si>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 xml:space="preserve"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 </t>
  </si>
  <si>
    <t xml:space="preserve">Удовлетворенность населения деятельностью органов местного самоуправления муниципального, городского округа (муниципального района) 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</si>
  <si>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</si>
  <si>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 xml:space="preserve">Результаты независимой оценки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"Интернет") (при наличии):
</t>
  </si>
  <si>
    <t>о достигнутых значениях показателей для оценки эффективности деятельности органов местного самоуправления муниципальных, городских округов и муниципальных районов за 2021 год и их планируемых значениях на 3-летний период</t>
  </si>
  <si>
    <t>да</t>
  </si>
  <si>
    <t>2022 г.</t>
  </si>
  <si>
    <t>За 2020 год данные указаны в соответствии с уточненными статистическими сведениями (изменилась численность на 01.01.2021 было 5 057 человек, уточненная численность 5 056 человек)</t>
  </si>
  <si>
    <t>Сплошное стастическое наблюдение по данному показателю проводится 1 раз в 5 лет (последние данные за 2016 год)</t>
  </si>
  <si>
    <t>За 2020 год данные за указаны в соответствии с уточненными статистическими сведениями; за 2021 год  предоставлены предварительные данные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</si>
</sst>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0.000%"/>
    <numFmt numFmtId="166" formatCode="0.0000%"/>
    <numFmt numFmtId="167" formatCode="#,##0.0"/>
    <numFmt numFmtId="168" formatCode="_-* #,##0\ _₽_-;\-* #,##0\ _₽_-;_-* &quot;-&quot;??\ _₽_-;_-@_-"/>
    <numFmt numFmtId="169" formatCode="#,##0.00\ &quot;₽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Times New Roman"/>
      <family val="1"/>
    </font>
    <font>
      <i/>
      <sz val="13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164" fontId="43" fillId="0" borderId="10" xfId="59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4" fillId="0" borderId="0" xfId="0" applyFont="1" applyAlignment="1">
      <alignment vertical="center" wrapText="1"/>
    </xf>
    <xf numFmtId="43" fontId="44" fillId="0" borderId="10" xfId="59" applyFont="1" applyBorder="1" applyAlignment="1">
      <alignment vertical="center" wrapText="1"/>
    </xf>
    <xf numFmtId="43" fontId="43" fillId="0" borderId="10" xfId="59" applyFont="1" applyBorder="1" applyAlignment="1">
      <alignment vertical="center" wrapText="1"/>
    </xf>
    <xf numFmtId="0" fontId="43" fillId="0" borderId="0" xfId="0" applyFont="1" applyAlignment="1">
      <alignment horizontal="right" vertical="center" wrapText="1"/>
    </xf>
    <xf numFmtId="9" fontId="43" fillId="0" borderId="10" xfId="56" applyFont="1" applyBorder="1" applyAlignment="1">
      <alignment vertical="center" wrapText="1"/>
    </xf>
    <xf numFmtId="9" fontId="43" fillId="33" borderId="10" xfId="56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45" fillId="34" borderId="10" xfId="0" applyFont="1" applyFill="1" applyBorder="1" applyAlignment="1">
      <alignment horizontal="center" vertical="center" wrapText="1"/>
    </xf>
    <xf numFmtId="43" fontId="43" fillId="33" borderId="10" xfId="59" applyFont="1" applyFill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43" fontId="43" fillId="0" borderId="10" xfId="59" applyFont="1" applyFill="1" applyBorder="1" applyAlignment="1">
      <alignment vertical="center" wrapText="1"/>
    </xf>
    <xf numFmtId="0" fontId="43" fillId="0" borderId="0" xfId="0" applyFont="1" applyFill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164" fontId="4" fillId="0" borderId="10" xfId="59" applyNumberFormat="1" applyFont="1" applyBorder="1" applyAlignment="1">
      <alignment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4" fillId="0" borderId="0" xfId="0" applyFont="1" applyFill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43" fontId="4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64" fontId="4" fillId="0" borderId="10" xfId="59" applyNumberFormat="1" applyFont="1" applyFill="1" applyBorder="1" applyAlignment="1">
      <alignment vertical="center" wrapText="1"/>
    </xf>
    <xf numFmtId="43" fontId="4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3" fillId="0" borderId="10" xfId="0" applyNumberFormat="1" applyFont="1" applyFill="1" applyBorder="1" applyAlignment="1">
      <alignment vertical="center" wrapText="1"/>
    </xf>
    <xf numFmtId="16" fontId="44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164" fontId="43" fillId="0" borderId="10" xfId="59" applyNumberFormat="1" applyFont="1" applyFill="1" applyBorder="1" applyAlignment="1">
      <alignment horizontal="center" vertical="center" wrapText="1"/>
    </xf>
    <xf numFmtId="164" fontId="3" fillId="0" borderId="10" xfId="59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 wrapText="1"/>
    </xf>
    <xf numFmtId="43" fontId="43" fillId="0" borderId="10" xfId="59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59" applyNumberFormat="1" applyFont="1" applyBorder="1" applyAlignment="1">
      <alignment horizontal="center" vertical="center" wrapText="1"/>
    </xf>
    <xf numFmtId="4" fontId="43" fillId="0" borderId="10" xfId="0" applyNumberFormat="1" applyFont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43" fontId="44" fillId="0" borderId="10" xfId="59" applyFont="1" applyFill="1" applyBorder="1" applyAlignment="1">
      <alignment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wrapText="1"/>
    </xf>
    <xf numFmtId="0" fontId="43" fillId="0" borderId="0" xfId="0" applyFont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8" fillId="0" borderId="0" xfId="0" applyFont="1" applyAlignment="1">
      <alignment horizont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0" fontId="47" fillId="0" borderId="12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9"/>
  <sheetViews>
    <sheetView tabSelected="1" view="pageBreakPreview" zoomScale="90" zoomScaleNormal="90" zoomScaleSheetLayoutView="90" workbookViewId="0" topLeftCell="A58">
      <selection activeCell="E33" sqref="E33:J37"/>
    </sheetView>
  </sheetViews>
  <sheetFormatPr defaultColWidth="9.140625" defaultRowHeight="15"/>
  <cols>
    <col min="1" max="1" width="8.28125" style="2" customWidth="1"/>
    <col min="2" max="2" width="69.140625" style="1" customWidth="1"/>
    <col min="3" max="3" width="16.00390625" style="2" customWidth="1"/>
    <col min="4" max="4" width="15.140625" style="1" customWidth="1"/>
    <col min="5" max="5" width="15.28125" style="1" customWidth="1"/>
    <col min="6" max="6" width="14.28125" style="1" hidden="1" customWidth="1"/>
    <col min="7" max="7" width="14.28125" style="1" customWidth="1"/>
    <col min="8" max="10" width="16.00390625" style="1" customWidth="1"/>
    <col min="11" max="11" width="20.8515625" style="1" customWidth="1"/>
    <col min="12" max="12" width="30.57421875" style="1" customWidth="1"/>
    <col min="13" max="16384" width="9.140625" style="1" customWidth="1"/>
  </cols>
  <sheetData>
    <row r="1" spans="8:11" ht="16.5">
      <c r="H1" s="62" t="s">
        <v>105</v>
      </c>
      <c r="I1" s="62"/>
      <c r="J1" s="62"/>
      <c r="K1" s="62"/>
    </row>
    <row r="2" spans="8:11" ht="16.5" customHeight="1">
      <c r="H2" s="62" t="s">
        <v>106</v>
      </c>
      <c r="I2" s="62"/>
      <c r="J2" s="62"/>
      <c r="K2" s="62"/>
    </row>
    <row r="3" spans="8:11" ht="16.5" customHeight="1">
      <c r="H3" s="62" t="s">
        <v>107</v>
      </c>
      <c r="I3" s="62"/>
      <c r="J3" s="62"/>
      <c r="K3" s="62"/>
    </row>
    <row r="4" spans="8:11" ht="16.5" customHeight="1">
      <c r="H4" s="62" t="s">
        <v>108</v>
      </c>
      <c r="I4" s="62"/>
      <c r="J4" s="62"/>
      <c r="K4" s="62"/>
    </row>
    <row r="5" spans="1:11" ht="25.5">
      <c r="A5" s="63" t="s">
        <v>104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6.5">
      <c r="A6" s="59" t="s">
        <v>131</v>
      </c>
      <c r="B6" s="59"/>
      <c r="C6" s="59"/>
      <c r="D6" s="59"/>
      <c r="E6" s="59"/>
      <c r="F6" s="59"/>
      <c r="G6" s="59"/>
      <c r="H6" s="59"/>
      <c r="I6" s="59"/>
      <c r="J6" s="59"/>
      <c r="K6" s="59"/>
    </row>
    <row r="7" spans="1:11" ht="16.5" customHeight="1">
      <c r="A7" s="58" t="s">
        <v>134</v>
      </c>
      <c r="B7" s="58"/>
      <c r="C7" s="58"/>
      <c r="D7" s="58"/>
      <c r="E7" s="58"/>
      <c r="F7" s="58"/>
      <c r="G7" s="58"/>
      <c r="H7" s="58"/>
      <c r="I7" s="58"/>
      <c r="J7" s="58"/>
      <c r="K7" s="58"/>
    </row>
    <row r="8" spans="1:11" ht="16.5">
      <c r="A8" s="59" t="s">
        <v>132</v>
      </c>
      <c r="B8" s="59"/>
      <c r="C8" s="59"/>
      <c r="D8" s="59"/>
      <c r="E8" s="59"/>
      <c r="F8" s="59"/>
      <c r="G8" s="59"/>
      <c r="H8" s="59"/>
      <c r="I8" s="59"/>
      <c r="J8" s="59"/>
      <c r="K8" s="59"/>
    </row>
    <row r="9" spans="1:11" ht="16.5">
      <c r="A9" s="58" t="s">
        <v>135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1" ht="48.75" customHeight="1">
      <c r="A10" s="67" t="s">
        <v>145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2" spans="5:10" ht="16.5">
      <c r="E12" s="11" t="s">
        <v>109</v>
      </c>
      <c r="G12" s="61"/>
      <c r="H12" s="61"/>
      <c r="I12" s="61"/>
      <c r="J12" s="61"/>
    </row>
    <row r="13" ht="16.5">
      <c r="D13" s="11"/>
    </row>
    <row r="14" spans="5:10" ht="16.5">
      <c r="E14" s="11" t="s">
        <v>110</v>
      </c>
      <c r="G14" s="11" t="s">
        <v>111</v>
      </c>
      <c r="H14" s="60" t="s">
        <v>112</v>
      </c>
      <c r="I14" s="60"/>
      <c r="J14" s="1" t="s">
        <v>147</v>
      </c>
    </row>
    <row r="18" spans="1:11" ht="30" customHeight="1">
      <c r="A18" s="67" t="s">
        <v>136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7.25" customHeight="1">
      <c r="A19" s="59" t="s">
        <v>132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</row>
    <row r="20" spans="1:11" ht="35.25" customHeight="1">
      <c r="A20" s="68" t="s">
        <v>137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ht="18.75" customHeight="1">
      <c r="A21" s="57" t="s">
        <v>0</v>
      </c>
      <c r="B21" s="57" t="s">
        <v>1</v>
      </c>
      <c r="C21" s="57" t="s">
        <v>2</v>
      </c>
      <c r="D21" s="57" t="s">
        <v>3</v>
      </c>
      <c r="E21" s="57"/>
      <c r="F21" s="57"/>
      <c r="G21" s="57"/>
      <c r="H21" s="57"/>
      <c r="I21" s="57"/>
      <c r="J21" s="57"/>
      <c r="K21" s="57" t="s">
        <v>113</v>
      </c>
    </row>
    <row r="22" spans="1:11" s="2" customFormat="1" ht="16.5">
      <c r="A22" s="57"/>
      <c r="B22" s="57"/>
      <c r="C22" s="57"/>
      <c r="D22" s="16">
        <v>2019</v>
      </c>
      <c r="E22" s="16">
        <v>2020</v>
      </c>
      <c r="F22" s="16"/>
      <c r="G22" s="16">
        <v>2021</v>
      </c>
      <c r="H22" s="16">
        <v>2022</v>
      </c>
      <c r="I22" s="16">
        <v>2023</v>
      </c>
      <c r="J22" s="14">
        <v>2024</v>
      </c>
      <c r="K22" s="57"/>
    </row>
    <row r="23" spans="1:11" ht="16.5" customHeight="1">
      <c r="A23" s="64" t="s">
        <v>4</v>
      </c>
      <c r="B23" s="65"/>
      <c r="C23" s="65"/>
      <c r="D23" s="65"/>
      <c r="E23" s="65"/>
      <c r="F23" s="65"/>
      <c r="G23" s="65"/>
      <c r="H23" s="65"/>
      <c r="I23" s="65"/>
      <c r="J23" s="65"/>
      <c r="K23" s="66"/>
    </row>
    <row r="24" spans="1:11" ht="140.25">
      <c r="A24" s="3">
        <v>1</v>
      </c>
      <c r="B24" s="4" t="s">
        <v>5</v>
      </c>
      <c r="C24" s="3" t="s">
        <v>6</v>
      </c>
      <c r="D24" s="41">
        <v>213.9</v>
      </c>
      <c r="E24" s="41">
        <v>215.59</v>
      </c>
      <c r="F24" s="4">
        <v>215.54</v>
      </c>
      <c r="G24" s="42">
        <v>207.32</v>
      </c>
      <c r="H24" s="42">
        <v>213.73</v>
      </c>
      <c r="I24" s="42">
        <v>213.73</v>
      </c>
      <c r="J24" s="42">
        <v>213.73</v>
      </c>
      <c r="K24" s="18" t="s">
        <v>148</v>
      </c>
    </row>
    <row r="25" spans="1:11" ht="66">
      <c r="A25" s="3">
        <v>2</v>
      </c>
      <c r="B25" s="4" t="s">
        <v>7</v>
      </c>
      <c r="C25" s="3" t="s">
        <v>8</v>
      </c>
      <c r="D25" s="41">
        <v>17.2</v>
      </c>
      <c r="E25" s="41">
        <v>17.2</v>
      </c>
      <c r="F25" s="15"/>
      <c r="G25" s="42">
        <v>17.2</v>
      </c>
      <c r="H25" s="42">
        <v>17.2</v>
      </c>
      <c r="I25" s="42">
        <v>17.2</v>
      </c>
      <c r="J25" s="42">
        <v>17.2</v>
      </c>
      <c r="K25" s="18" t="s">
        <v>149</v>
      </c>
    </row>
    <row r="26" spans="1:11" ht="102">
      <c r="A26" s="3">
        <v>3</v>
      </c>
      <c r="B26" s="4" t="s">
        <v>9</v>
      </c>
      <c r="C26" s="3" t="s">
        <v>10</v>
      </c>
      <c r="D26" s="43">
        <v>111619</v>
      </c>
      <c r="E26" s="44">
        <v>54039</v>
      </c>
      <c r="F26" s="5"/>
      <c r="G26" s="50">
        <v>55935</v>
      </c>
      <c r="H26" s="51">
        <v>57712.22</v>
      </c>
      <c r="I26" s="51">
        <v>58538.02</v>
      </c>
      <c r="J26" s="51">
        <v>57004.24</v>
      </c>
      <c r="K26" s="18" t="s">
        <v>150</v>
      </c>
    </row>
    <row r="27" spans="1:11" ht="66">
      <c r="A27" s="3">
        <v>4</v>
      </c>
      <c r="B27" s="4" t="s">
        <v>138</v>
      </c>
      <c r="C27" s="3" t="s">
        <v>8</v>
      </c>
      <c r="D27" s="20">
        <v>0.0012</v>
      </c>
      <c r="E27" s="41">
        <v>0.0012</v>
      </c>
      <c r="F27" s="4"/>
      <c r="G27" s="42">
        <v>0.0012</v>
      </c>
      <c r="H27" s="42">
        <v>0.0012</v>
      </c>
      <c r="I27" s="42">
        <v>0.0012</v>
      </c>
      <c r="J27" s="42">
        <v>0.0012</v>
      </c>
      <c r="K27" s="4"/>
    </row>
    <row r="28" spans="1:11" s="22" customFormat="1" ht="33">
      <c r="A28" s="20">
        <v>5</v>
      </c>
      <c r="B28" s="19" t="s">
        <v>11</v>
      </c>
      <c r="C28" s="20" t="s">
        <v>8</v>
      </c>
      <c r="D28" s="20">
        <v>100</v>
      </c>
      <c r="E28" s="45">
        <v>100</v>
      </c>
      <c r="F28" s="19"/>
      <c r="G28" s="45">
        <v>66.7</v>
      </c>
      <c r="H28" s="45">
        <v>100</v>
      </c>
      <c r="I28" s="45">
        <v>100</v>
      </c>
      <c r="J28" s="45">
        <v>100</v>
      </c>
      <c r="K28" s="19"/>
    </row>
    <row r="29" spans="1:11" s="22" customFormat="1" ht="66">
      <c r="A29" s="20">
        <v>6</v>
      </c>
      <c r="B29" s="19" t="s">
        <v>12</v>
      </c>
      <c r="C29" s="20" t="s">
        <v>8</v>
      </c>
      <c r="D29" s="20">
        <v>0.73</v>
      </c>
      <c r="E29" s="20">
        <v>0.73</v>
      </c>
      <c r="F29" s="19"/>
      <c r="G29" s="20">
        <v>0.73</v>
      </c>
      <c r="H29" s="20">
        <v>0.73</v>
      </c>
      <c r="I29" s="20">
        <v>0.73</v>
      </c>
      <c r="J29" s="20">
        <v>0.73</v>
      </c>
      <c r="K29" s="19"/>
    </row>
    <row r="30" spans="1:11" s="22" customFormat="1" ht="99">
      <c r="A30" s="20">
        <v>7</v>
      </c>
      <c r="B30" s="19" t="s">
        <v>139</v>
      </c>
      <c r="C30" s="20" t="s">
        <v>8</v>
      </c>
      <c r="D30" s="20">
        <v>29.27</v>
      </c>
      <c r="E30" s="20">
        <v>29.25</v>
      </c>
      <c r="F30" s="19"/>
      <c r="G30" s="20">
        <v>28.22</v>
      </c>
      <c r="H30" s="20">
        <v>28.22</v>
      </c>
      <c r="I30" s="20">
        <v>28.22</v>
      </c>
      <c r="J30" s="20">
        <v>28.22</v>
      </c>
      <c r="K30" s="19"/>
    </row>
    <row r="31" spans="1:11" ht="33">
      <c r="A31" s="3">
        <v>8</v>
      </c>
      <c r="B31" s="4" t="s">
        <v>13</v>
      </c>
      <c r="C31" s="3" t="s">
        <v>10</v>
      </c>
      <c r="D31" s="3" t="s">
        <v>14</v>
      </c>
      <c r="E31" s="3" t="s">
        <v>14</v>
      </c>
      <c r="F31" s="3" t="s">
        <v>14</v>
      </c>
      <c r="G31" s="3" t="s">
        <v>14</v>
      </c>
      <c r="H31" s="3" t="s">
        <v>14</v>
      </c>
      <c r="I31" s="3" t="s">
        <v>14</v>
      </c>
      <c r="J31" s="3" t="s">
        <v>14</v>
      </c>
      <c r="K31" s="3" t="s">
        <v>14</v>
      </c>
    </row>
    <row r="32" spans="1:11" s="31" customFormat="1" ht="33">
      <c r="A32" s="28" t="s">
        <v>15</v>
      </c>
      <c r="B32" s="29" t="s">
        <v>16</v>
      </c>
      <c r="C32" s="28" t="s">
        <v>133</v>
      </c>
      <c r="D32" s="24">
        <v>87820.2</v>
      </c>
      <c r="E32" s="24">
        <v>103948.5</v>
      </c>
      <c r="F32" s="24"/>
      <c r="G32" s="24">
        <v>114823.2</v>
      </c>
      <c r="H32" s="30">
        <v>120833.33</v>
      </c>
      <c r="I32" s="30">
        <v>125000</v>
      </c>
      <c r="J32" s="30">
        <v>131944.44</v>
      </c>
      <c r="K32" s="29"/>
    </row>
    <row r="33" spans="1:11" s="36" customFormat="1" ht="16.5">
      <c r="A33" s="32" t="s">
        <v>17</v>
      </c>
      <c r="B33" s="33" t="s">
        <v>18</v>
      </c>
      <c r="C33" s="32" t="s">
        <v>133</v>
      </c>
      <c r="D33" s="34">
        <v>70359.7</v>
      </c>
      <c r="E33" s="34">
        <v>77702.7</v>
      </c>
      <c r="F33" s="34"/>
      <c r="G33" s="34">
        <v>80337.5</v>
      </c>
      <c r="H33" s="35">
        <f aca="true" t="shared" si="0" ref="H33:J37">ROUND(G33*1.06348853536814,2)</f>
        <v>85438.01</v>
      </c>
      <c r="I33" s="35">
        <f t="shared" si="0"/>
        <v>90862.34</v>
      </c>
      <c r="J33" s="35">
        <f t="shared" si="0"/>
        <v>96631.06</v>
      </c>
      <c r="K33" s="33"/>
    </row>
    <row r="34" spans="1:11" s="36" customFormat="1" ht="16.5">
      <c r="A34" s="32" t="s">
        <v>19</v>
      </c>
      <c r="B34" s="33" t="s">
        <v>117</v>
      </c>
      <c r="C34" s="32" t="s">
        <v>133</v>
      </c>
      <c r="D34" s="34">
        <v>84652.5</v>
      </c>
      <c r="E34" s="34">
        <v>93438.1</v>
      </c>
      <c r="F34" s="34"/>
      <c r="G34" s="34">
        <v>96875.6</v>
      </c>
      <c r="H34" s="35">
        <f t="shared" si="0"/>
        <v>103026.09</v>
      </c>
      <c r="I34" s="35">
        <f t="shared" si="0"/>
        <v>109567.07</v>
      </c>
      <c r="J34" s="35">
        <f t="shared" si="0"/>
        <v>116523.32</v>
      </c>
      <c r="K34" s="33"/>
    </row>
    <row r="35" spans="1:11" s="36" customFormat="1" ht="16.5">
      <c r="A35" s="32" t="s">
        <v>20</v>
      </c>
      <c r="B35" s="33" t="s">
        <v>21</v>
      </c>
      <c r="C35" s="32" t="s">
        <v>133</v>
      </c>
      <c r="D35" s="34">
        <v>99164.6</v>
      </c>
      <c r="E35" s="34">
        <v>113479.23</v>
      </c>
      <c r="F35" s="34"/>
      <c r="G35" s="34">
        <v>121740.65</v>
      </c>
      <c r="H35" s="35">
        <f t="shared" si="0"/>
        <v>129469.79</v>
      </c>
      <c r="I35" s="35">
        <f t="shared" si="0"/>
        <v>137689.64</v>
      </c>
      <c r="J35" s="35">
        <f t="shared" si="0"/>
        <v>146431.35</v>
      </c>
      <c r="K35" s="33"/>
    </row>
    <row r="36" spans="1:11" s="36" customFormat="1" ht="16.5">
      <c r="A36" s="32" t="s">
        <v>22</v>
      </c>
      <c r="B36" s="33" t="s">
        <v>23</v>
      </c>
      <c r="C36" s="32" t="s">
        <v>133</v>
      </c>
      <c r="D36" s="34">
        <v>100759.8</v>
      </c>
      <c r="E36" s="34">
        <v>108844.3</v>
      </c>
      <c r="F36" s="34"/>
      <c r="G36" s="34">
        <v>114691.8</v>
      </c>
      <c r="H36" s="35">
        <f t="shared" si="0"/>
        <v>121973.41</v>
      </c>
      <c r="I36" s="35">
        <f t="shared" si="0"/>
        <v>129717.32</v>
      </c>
      <c r="J36" s="35">
        <f t="shared" si="0"/>
        <v>137952.88</v>
      </c>
      <c r="K36" s="33"/>
    </row>
    <row r="37" spans="1:11" s="36" customFormat="1" ht="16.5">
      <c r="A37" s="32" t="s">
        <v>24</v>
      </c>
      <c r="B37" s="33" t="s">
        <v>25</v>
      </c>
      <c r="C37" s="32" t="s">
        <v>133</v>
      </c>
      <c r="D37" s="34">
        <v>85356</v>
      </c>
      <c r="E37" s="34">
        <v>95388.3</v>
      </c>
      <c r="F37" s="34"/>
      <c r="G37" s="34">
        <v>101315.2</v>
      </c>
      <c r="H37" s="35">
        <f t="shared" si="0"/>
        <v>107747.55</v>
      </c>
      <c r="I37" s="35">
        <f t="shared" si="0"/>
        <v>114588.28</v>
      </c>
      <c r="J37" s="35">
        <f t="shared" si="0"/>
        <v>121863.32</v>
      </c>
      <c r="K37" s="33"/>
    </row>
    <row r="38" spans="1:11" ht="16.5" customHeight="1">
      <c r="A38" s="64" t="s">
        <v>26</v>
      </c>
      <c r="B38" s="65"/>
      <c r="C38" s="65"/>
      <c r="D38" s="65"/>
      <c r="E38" s="65"/>
      <c r="F38" s="65"/>
      <c r="G38" s="65"/>
      <c r="H38" s="65"/>
      <c r="I38" s="65"/>
      <c r="J38" s="65"/>
      <c r="K38" s="66"/>
    </row>
    <row r="39" spans="1:11" s="22" customFormat="1" ht="66">
      <c r="A39" s="20">
        <v>9</v>
      </c>
      <c r="B39" s="19" t="s">
        <v>27</v>
      </c>
      <c r="C39" s="20" t="s">
        <v>8</v>
      </c>
      <c r="D39" s="20">
        <v>87</v>
      </c>
      <c r="E39" s="45">
        <v>91.2</v>
      </c>
      <c r="F39" s="19"/>
      <c r="G39" s="45">
        <v>82.5</v>
      </c>
      <c r="H39" s="20">
        <v>83</v>
      </c>
      <c r="I39" s="20">
        <v>83</v>
      </c>
      <c r="J39" s="20">
        <v>83</v>
      </c>
      <c r="K39" s="19"/>
    </row>
    <row r="40" spans="1:11" s="22" customFormat="1" ht="66">
      <c r="A40" s="20">
        <v>10</v>
      </c>
      <c r="B40" s="19" t="s">
        <v>28</v>
      </c>
      <c r="C40" s="20" t="s">
        <v>8</v>
      </c>
      <c r="D40" s="20">
        <v>7.5</v>
      </c>
      <c r="E40" s="20">
        <v>7.8</v>
      </c>
      <c r="F40" s="19"/>
      <c r="G40" s="20">
        <v>6.2</v>
      </c>
      <c r="H40" s="20">
        <v>6.2</v>
      </c>
      <c r="I40" s="20">
        <v>6.2</v>
      </c>
      <c r="J40" s="20">
        <v>6.2</v>
      </c>
      <c r="K40" s="19"/>
    </row>
    <row r="41" spans="1:11" s="22" customFormat="1" ht="82.5">
      <c r="A41" s="20">
        <v>11</v>
      </c>
      <c r="B41" s="19" t="s">
        <v>29</v>
      </c>
      <c r="C41" s="20" t="s">
        <v>8</v>
      </c>
      <c r="D41" s="20">
        <v>0</v>
      </c>
      <c r="E41" s="20">
        <v>0</v>
      </c>
      <c r="F41" s="19"/>
      <c r="G41" s="20">
        <v>0</v>
      </c>
      <c r="H41" s="20">
        <v>0</v>
      </c>
      <c r="I41" s="20">
        <v>0</v>
      </c>
      <c r="J41" s="20">
        <v>0</v>
      </c>
      <c r="K41" s="19"/>
    </row>
    <row r="42" spans="1:11" s="22" customFormat="1" ht="16.5" customHeight="1">
      <c r="A42" s="54" t="s">
        <v>30</v>
      </c>
      <c r="B42" s="55"/>
      <c r="C42" s="55"/>
      <c r="D42" s="55"/>
      <c r="E42" s="55"/>
      <c r="F42" s="55"/>
      <c r="G42" s="55"/>
      <c r="H42" s="55"/>
      <c r="I42" s="55"/>
      <c r="J42" s="55"/>
      <c r="K42" s="56"/>
    </row>
    <row r="43" spans="1:11" s="22" customFormat="1" ht="66">
      <c r="A43" s="20">
        <v>13</v>
      </c>
      <c r="B43" s="19" t="s">
        <v>31</v>
      </c>
      <c r="C43" s="20" t="s">
        <v>8</v>
      </c>
      <c r="D43" s="20">
        <v>0</v>
      </c>
      <c r="E43" s="20">
        <v>0</v>
      </c>
      <c r="F43" s="19"/>
      <c r="G43" s="20">
        <v>3.6</v>
      </c>
      <c r="H43" s="20">
        <v>0</v>
      </c>
      <c r="I43" s="20">
        <v>0</v>
      </c>
      <c r="J43" s="20">
        <v>0</v>
      </c>
      <c r="K43" s="19"/>
    </row>
    <row r="44" spans="1:11" s="22" customFormat="1" ht="66">
      <c r="A44" s="20">
        <v>14</v>
      </c>
      <c r="B44" s="19" t="s">
        <v>32</v>
      </c>
      <c r="C44" s="20" t="s">
        <v>8</v>
      </c>
      <c r="D44" s="20">
        <v>100</v>
      </c>
      <c r="E44" s="20">
        <v>100</v>
      </c>
      <c r="F44" s="19"/>
      <c r="G44" s="20">
        <v>100</v>
      </c>
      <c r="H44" s="20">
        <v>100</v>
      </c>
      <c r="I44" s="20">
        <v>100</v>
      </c>
      <c r="J44" s="20">
        <v>100</v>
      </c>
      <c r="K44" s="19"/>
    </row>
    <row r="45" spans="1:11" s="22" customFormat="1" ht="66">
      <c r="A45" s="20">
        <v>15</v>
      </c>
      <c r="B45" s="19" t="s">
        <v>33</v>
      </c>
      <c r="C45" s="20" t="s">
        <v>8</v>
      </c>
      <c r="D45" s="20">
        <v>0</v>
      </c>
      <c r="E45" s="20">
        <v>0</v>
      </c>
      <c r="F45" s="19"/>
      <c r="G45" s="20">
        <v>0</v>
      </c>
      <c r="H45" s="20">
        <v>0</v>
      </c>
      <c r="I45" s="20">
        <v>0</v>
      </c>
      <c r="J45" s="20">
        <v>0</v>
      </c>
      <c r="K45" s="19"/>
    </row>
    <row r="46" spans="1:11" s="22" customFormat="1" ht="49.5">
      <c r="A46" s="20">
        <v>16</v>
      </c>
      <c r="B46" s="19" t="s">
        <v>34</v>
      </c>
      <c r="C46" s="20" t="s">
        <v>8</v>
      </c>
      <c r="D46" s="20">
        <v>74.9</v>
      </c>
      <c r="E46" s="20">
        <v>80.7</v>
      </c>
      <c r="F46" s="19"/>
      <c r="G46" s="20">
        <v>87.9</v>
      </c>
      <c r="H46" s="20">
        <v>85</v>
      </c>
      <c r="I46" s="20">
        <v>85</v>
      </c>
      <c r="J46" s="20">
        <v>85</v>
      </c>
      <c r="K46" s="19"/>
    </row>
    <row r="47" spans="1:11" s="22" customFormat="1" ht="66">
      <c r="A47" s="20">
        <v>17</v>
      </c>
      <c r="B47" s="19" t="s">
        <v>35</v>
      </c>
      <c r="C47" s="20" t="s">
        <v>8</v>
      </c>
      <c r="D47" s="20">
        <v>0</v>
      </c>
      <c r="E47" s="20">
        <v>0</v>
      </c>
      <c r="F47" s="19"/>
      <c r="G47" s="20">
        <v>0</v>
      </c>
      <c r="H47" s="20">
        <v>0</v>
      </c>
      <c r="I47" s="20">
        <v>0</v>
      </c>
      <c r="J47" s="20">
        <v>0</v>
      </c>
      <c r="K47" s="19"/>
    </row>
    <row r="48" spans="1:11" s="22" customFormat="1" ht="49.5">
      <c r="A48" s="20">
        <v>18</v>
      </c>
      <c r="B48" s="19" t="s">
        <v>36</v>
      </c>
      <c r="C48" s="20" t="s">
        <v>37</v>
      </c>
      <c r="D48" s="20">
        <v>641.61</v>
      </c>
      <c r="E48" s="20">
        <v>674.75</v>
      </c>
      <c r="F48" s="19"/>
      <c r="G48" s="20">
        <f>ROUND(638471937.42/(708.7+147)/1000,2)</f>
        <v>746.14</v>
      </c>
      <c r="H48" s="20">
        <f>ROUND(646548095.5/(708.7+147)/1000,2)</f>
        <v>755.58</v>
      </c>
      <c r="I48" s="20">
        <f>ROUND(H48*1.06348853536814,2)</f>
        <v>803.55</v>
      </c>
      <c r="J48" s="20">
        <f>ROUND(I48*1.06348853536814,2)</f>
        <v>854.57</v>
      </c>
      <c r="K48" s="19"/>
    </row>
    <row r="49" spans="1:11" s="22" customFormat="1" ht="66">
      <c r="A49" s="20">
        <v>19</v>
      </c>
      <c r="B49" s="19" t="s">
        <v>38</v>
      </c>
      <c r="C49" s="20" t="s">
        <v>8</v>
      </c>
      <c r="D49" s="20">
        <v>98.1</v>
      </c>
      <c r="E49" s="20">
        <v>93.7</v>
      </c>
      <c r="F49" s="19"/>
      <c r="G49" s="45">
        <v>83.3</v>
      </c>
      <c r="H49" s="45">
        <v>83.3</v>
      </c>
      <c r="I49" s="45">
        <v>83.3</v>
      </c>
      <c r="J49" s="45">
        <v>83.3</v>
      </c>
      <c r="K49" s="19"/>
    </row>
    <row r="50" spans="1:11" s="22" customFormat="1" ht="16.5" customHeight="1">
      <c r="A50" s="54" t="s">
        <v>39</v>
      </c>
      <c r="B50" s="55"/>
      <c r="C50" s="55"/>
      <c r="D50" s="55"/>
      <c r="E50" s="55"/>
      <c r="F50" s="55"/>
      <c r="G50" s="55"/>
      <c r="H50" s="55"/>
      <c r="I50" s="55"/>
      <c r="J50" s="55"/>
      <c r="K50" s="56"/>
    </row>
    <row r="51" spans="1:11" s="22" customFormat="1" ht="33">
      <c r="A51" s="20">
        <v>20</v>
      </c>
      <c r="B51" s="19" t="s">
        <v>40</v>
      </c>
      <c r="C51" s="20" t="s">
        <v>8</v>
      </c>
      <c r="D51" s="20" t="s">
        <v>14</v>
      </c>
      <c r="E51" s="20" t="s">
        <v>14</v>
      </c>
      <c r="F51" s="20" t="s">
        <v>14</v>
      </c>
      <c r="G51" s="20" t="s">
        <v>14</v>
      </c>
      <c r="H51" s="20" t="s">
        <v>14</v>
      </c>
      <c r="I51" s="20" t="s">
        <v>14</v>
      </c>
      <c r="J51" s="20" t="s">
        <v>14</v>
      </c>
      <c r="K51" s="20" t="s">
        <v>14</v>
      </c>
    </row>
    <row r="52" spans="1:11" s="27" customFormat="1" ht="16.5">
      <c r="A52" s="25" t="s">
        <v>119</v>
      </c>
      <c r="B52" s="26" t="s">
        <v>41</v>
      </c>
      <c r="C52" s="25" t="s">
        <v>133</v>
      </c>
      <c r="D52" s="25">
        <v>85.7</v>
      </c>
      <c r="E52" s="25">
        <v>85.7</v>
      </c>
      <c r="F52" s="26"/>
      <c r="G52" s="25">
        <v>85.7</v>
      </c>
      <c r="H52" s="25">
        <v>85.7</v>
      </c>
      <c r="I52" s="25">
        <v>85.7</v>
      </c>
      <c r="J52" s="25">
        <v>85.7</v>
      </c>
      <c r="K52" s="26"/>
    </row>
    <row r="53" spans="1:11" s="27" customFormat="1" ht="16.5">
      <c r="A53" s="25" t="s">
        <v>120</v>
      </c>
      <c r="B53" s="26" t="s">
        <v>42</v>
      </c>
      <c r="C53" s="25" t="s">
        <v>133</v>
      </c>
      <c r="D53" s="25">
        <v>100</v>
      </c>
      <c r="E53" s="25">
        <v>100</v>
      </c>
      <c r="F53" s="26"/>
      <c r="G53" s="25">
        <v>100</v>
      </c>
      <c r="H53" s="25">
        <v>100</v>
      </c>
      <c r="I53" s="25">
        <v>100</v>
      </c>
      <c r="J53" s="25">
        <v>100</v>
      </c>
      <c r="K53" s="26"/>
    </row>
    <row r="54" spans="1:11" s="27" customFormat="1" ht="16.5">
      <c r="A54" s="25" t="s">
        <v>121</v>
      </c>
      <c r="B54" s="26" t="s">
        <v>43</v>
      </c>
      <c r="C54" s="25" t="s">
        <v>133</v>
      </c>
      <c r="D54" s="25">
        <v>0</v>
      </c>
      <c r="E54" s="25">
        <v>0</v>
      </c>
      <c r="F54" s="26"/>
      <c r="G54" s="25">
        <v>0</v>
      </c>
      <c r="H54" s="25">
        <v>0</v>
      </c>
      <c r="I54" s="25">
        <v>0</v>
      </c>
      <c r="J54" s="25">
        <v>0</v>
      </c>
      <c r="K54" s="26"/>
    </row>
    <row r="55" spans="1:11" s="22" customFormat="1" ht="66">
      <c r="A55" s="20">
        <v>21</v>
      </c>
      <c r="B55" s="19" t="s">
        <v>44</v>
      </c>
      <c r="C55" s="20" t="s">
        <v>8</v>
      </c>
      <c r="D55" s="20">
        <v>14.3</v>
      </c>
      <c r="E55" s="20">
        <v>14.3</v>
      </c>
      <c r="F55" s="19"/>
      <c r="G55" s="20">
        <v>14.3</v>
      </c>
      <c r="H55" s="20">
        <v>14.3</v>
      </c>
      <c r="I55" s="20">
        <v>0</v>
      </c>
      <c r="J55" s="20">
        <v>0</v>
      </c>
      <c r="K55" s="39"/>
    </row>
    <row r="56" spans="1:11" s="22" customFormat="1" ht="66">
      <c r="A56" s="20">
        <v>22</v>
      </c>
      <c r="B56" s="19" t="s">
        <v>45</v>
      </c>
      <c r="C56" s="20" t="s">
        <v>8</v>
      </c>
      <c r="D56" s="20">
        <v>0</v>
      </c>
      <c r="E56" s="20">
        <v>0</v>
      </c>
      <c r="F56" s="19"/>
      <c r="G56" s="20">
        <v>0</v>
      </c>
      <c r="H56" s="20">
        <v>0</v>
      </c>
      <c r="I56" s="20">
        <v>0</v>
      </c>
      <c r="J56" s="20">
        <v>0</v>
      </c>
      <c r="K56" s="19"/>
    </row>
    <row r="57" spans="1:11" s="22" customFormat="1" ht="16.5" customHeight="1">
      <c r="A57" s="54" t="s">
        <v>46</v>
      </c>
      <c r="B57" s="55"/>
      <c r="C57" s="55"/>
      <c r="D57" s="55"/>
      <c r="E57" s="55"/>
      <c r="F57" s="55"/>
      <c r="G57" s="55"/>
      <c r="H57" s="55"/>
      <c r="I57" s="55"/>
      <c r="J57" s="55"/>
      <c r="K57" s="56"/>
    </row>
    <row r="58" spans="1:11" s="22" customFormat="1" ht="33">
      <c r="A58" s="20">
        <v>23</v>
      </c>
      <c r="B58" s="19" t="s">
        <v>47</v>
      </c>
      <c r="C58" s="20" t="s">
        <v>8</v>
      </c>
      <c r="D58" s="20">
        <v>38.07</v>
      </c>
      <c r="E58" s="20">
        <v>36.9</v>
      </c>
      <c r="F58" s="19"/>
      <c r="G58" s="20">
        <v>40.8</v>
      </c>
      <c r="H58" s="20">
        <v>41.5</v>
      </c>
      <c r="I58" s="20">
        <v>42.5</v>
      </c>
      <c r="J58" s="20">
        <v>42.5</v>
      </c>
      <c r="K58" s="40"/>
    </row>
    <row r="59" spans="1:11" s="22" customFormat="1" ht="33">
      <c r="A59" s="20" t="s">
        <v>122</v>
      </c>
      <c r="B59" s="19" t="s">
        <v>48</v>
      </c>
      <c r="C59" s="20" t="s">
        <v>8</v>
      </c>
      <c r="D59" s="20">
        <v>98.5</v>
      </c>
      <c r="E59" s="20">
        <v>96.2</v>
      </c>
      <c r="F59" s="19"/>
      <c r="G59" s="20">
        <v>96.4</v>
      </c>
      <c r="H59" s="20">
        <v>96.4</v>
      </c>
      <c r="I59" s="20">
        <v>96.4</v>
      </c>
      <c r="J59" s="20">
        <v>96.4</v>
      </c>
      <c r="K59" s="19"/>
    </row>
    <row r="60" spans="1:11" s="22" customFormat="1" ht="16.5" customHeight="1">
      <c r="A60" s="54">
        <v>0</v>
      </c>
      <c r="B60" s="55"/>
      <c r="C60" s="55"/>
      <c r="D60" s="55"/>
      <c r="E60" s="55"/>
      <c r="F60" s="55"/>
      <c r="G60" s="55"/>
      <c r="H60" s="55"/>
      <c r="I60" s="55"/>
      <c r="J60" s="55"/>
      <c r="K60" s="56"/>
    </row>
    <row r="61" spans="1:11" s="22" customFormat="1" ht="33">
      <c r="A61" s="20">
        <v>24</v>
      </c>
      <c r="B61" s="19" t="s">
        <v>49</v>
      </c>
      <c r="C61" s="20" t="s">
        <v>50</v>
      </c>
      <c r="D61" s="20">
        <v>24.3</v>
      </c>
      <c r="E61" s="45">
        <v>24</v>
      </c>
      <c r="F61" s="19"/>
      <c r="G61" s="45">
        <v>23.4</v>
      </c>
      <c r="H61" s="45">
        <v>23.4</v>
      </c>
      <c r="I61" s="45">
        <v>23.4</v>
      </c>
      <c r="J61" s="45">
        <v>23.4</v>
      </c>
      <c r="K61" s="19"/>
    </row>
    <row r="62" spans="1:11" s="27" customFormat="1" ht="16.5">
      <c r="A62" s="25" t="s">
        <v>54</v>
      </c>
      <c r="B62" s="26" t="s">
        <v>51</v>
      </c>
      <c r="C62" s="25" t="s">
        <v>133</v>
      </c>
      <c r="D62" s="25">
        <v>0</v>
      </c>
      <c r="E62" s="32">
        <v>0</v>
      </c>
      <c r="F62" s="26"/>
      <c r="G62" s="32">
        <v>0</v>
      </c>
      <c r="H62" s="25">
        <v>0</v>
      </c>
      <c r="I62" s="25">
        <v>0</v>
      </c>
      <c r="J62" s="25">
        <v>0</v>
      </c>
      <c r="K62" s="26"/>
    </row>
    <row r="63" spans="1:11" s="22" customFormat="1" ht="33">
      <c r="A63" s="20">
        <v>25</v>
      </c>
      <c r="B63" s="19" t="s">
        <v>52</v>
      </c>
      <c r="C63" s="20" t="s">
        <v>53</v>
      </c>
      <c r="D63" s="20">
        <v>0</v>
      </c>
      <c r="E63" s="20">
        <v>0</v>
      </c>
      <c r="F63" s="19"/>
      <c r="G63" s="20">
        <v>0</v>
      </c>
      <c r="H63" s="20">
        <v>0</v>
      </c>
      <c r="I63" s="20">
        <v>0</v>
      </c>
      <c r="J63" s="20">
        <v>0</v>
      </c>
      <c r="K63" s="19"/>
    </row>
    <row r="64" spans="1:11" s="27" customFormat="1" ht="168.75" customHeight="1">
      <c r="A64" s="25" t="s">
        <v>57</v>
      </c>
      <c r="B64" s="26" t="s">
        <v>55</v>
      </c>
      <c r="C64" s="25" t="s">
        <v>133</v>
      </c>
      <c r="D64" s="25">
        <v>0</v>
      </c>
      <c r="E64" s="25">
        <v>0</v>
      </c>
      <c r="F64" s="26"/>
      <c r="G64" s="25">
        <v>0</v>
      </c>
      <c r="H64" s="25">
        <v>0</v>
      </c>
      <c r="I64" s="25">
        <v>0</v>
      </c>
      <c r="J64" s="25">
        <v>0</v>
      </c>
      <c r="K64" s="26"/>
    </row>
    <row r="65" spans="1:11" s="22" customFormat="1" ht="125.25" customHeight="1">
      <c r="A65" s="20">
        <v>26</v>
      </c>
      <c r="B65" s="37" t="s">
        <v>56</v>
      </c>
      <c r="C65" s="20" t="s">
        <v>53</v>
      </c>
      <c r="D65" s="20" t="s">
        <v>14</v>
      </c>
      <c r="E65" s="20" t="s">
        <v>14</v>
      </c>
      <c r="F65" s="20" t="s">
        <v>14</v>
      </c>
      <c r="G65" s="20" t="s">
        <v>14</v>
      </c>
      <c r="H65" s="20" t="s">
        <v>14</v>
      </c>
      <c r="I65" s="20" t="s">
        <v>14</v>
      </c>
      <c r="J65" s="20" t="s">
        <v>14</v>
      </c>
      <c r="K65" s="20" t="s">
        <v>14</v>
      </c>
    </row>
    <row r="66" spans="1:11" s="27" customFormat="1" ht="36" customHeight="1">
      <c r="A66" s="38" t="s">
        <v>123</v>
      </c>
      <c r="B66" s="26" t="s">
        <v>58</v>
      </c>
      <c r="C66" s="25" t="s">
        <v>133</v>
      </c>
      <c r="D66" s="25">
        <v>0</v>
      </c>
      <c r="E66" s="25">
        <v>0</v>
      </c>
      <c r="F66" s="26"/>
      <c r="G66" s="25">
        <v>0</v>
      </c>
      <c r="H66" s="25">
        <v>0</v>
      </c>
      <c r="I66" s="25">
        <v>0</v>
      </c>
      <c r="J66" s="25">
        <v>0</v>
      </c>
      <c r="K66" s="26"/>
    </row>
    <row r="67" spans="1:11" s="27" customFormat="1" ht="48" customHeight="1">
      <c r="A67" s="25" t="s">
        <v>124</v>
      </c>
      <c r="B67" s="26" t="s">
        <v>59</v>
      </c>
      <c r="C67" s="25" t="s">
        <v>133</v>
      </c>
      <c r="D67" s="25">
        <v>0</v>
      </c>
      <c r="E67" s="25">
        <v>0</v>
      </c>
      <c r="F67" s="26"/>
      <c r="G67" s="25">
        <v>0</v>
      </c>
      <c r="H67" s="25">
        <v>0</v>
      </c>
      <c r="I67" s="25">
        <v>0</v>
      </c>
      <c r="J67" s="25">
        <v>0</v>
      </c>
      <c r="K67" s="26"/>
    </row>
    <row r="68" spans="1:11" s="22" customFormat="1" ht="16.5" customHeight="1">
      <c r="A68" s="54" t="s">
        <v>60</v>
      </c>
      <c r="B68" s="55"/>
      <c r="C68" s="55"/>
      <c r="D68" s="55"/>
      <c r="E68" s="55"/>
      <c r="F68" s="55"/>
      <c r="G68" s="55"/>
      <c r="H68" s="55"/>
      <c r="I68" s="55"/>
      <c r="J68" s="55"/>
      <c r="K68" s="56"/>
    </row>
    <row r="69" spans="1:11" s="22" customFormat="1" ht="82.5">
      <c r="A69" s="20">
        <v>27</v>
      </c>
      <c r="B69" s="19" t="s">
        <v>61</v>
      </c>
      <c r="C69" s="20" t="s">
        <v>8</v>
      </c>
      <c r="D69" s="20">
        <v>100</v>
      </c>
      <c r="E69" s="20">
        <v>100</v>
      </c>
      <c r="F69" s="19"/>
      <c r="G69" s="20">
        <v>100</v>
      </c>
      <c r="H69" s="20">
        <v>100</v>
      </c>
      <c r="I69" s="20">
        <v>100</v>
      </c>
      <c r="J69" s="20">
        <v>100</v>
      </c>
      <c r="K69" s="19"/>
    </row>
    <row r="70" spans="1:11" s="22" customFormat="1" ht="209.25" customHeight="1">
      <c r="A70" s="20">
        <v>28</v>
      </c>
      <c r="B70" s="19" t="s">
        <v>140</v>
      </c>
      <c r="C70" s="20" t="s">
        <v>8</v>
      </c>
      <c r="D70" s="20">
        <v>50</v>
      </c>
      <c r="E70" s="20">
        <v>50</v>
      </c>
      <c r="F70" s="19"/>
      <c r="G70" s="20">
        <v>50</v>
      </c>
      <c r="H70" s="20">
        <v>50</v>
      </c>
      <c r="I70" s="20">
        <v>50</v>
      </c>
      <c r="J70" s="20">
        <v>50</v>
      </c>
      <c r="K70" s="19"/>
    </row>
    <row r="71" spans="1:11" s="22" customFormat="1" ht="49.5">
      <c r="A71" s="20">
        <v>29</v>
      </c>
      <c r="B71" s="19" t="s">
        <v>62</v>
      </c>
      <c r="C71" s="20" t="s">
        <v>8</v>
      </c>
      <c r="D71" s="20">
        <v>13.08</v>
      </c>
      <c r="E71" s="20">
        <v>13.08</v>
      </c>
      <c r="F71" s="19"/>
      <c r="G71" s="20">
        <v>13.08</v>
      </c>
      <c r="H71" s="20">
        <v>13.08</v>
      </c>
      <c r="I71" s="20">
        <v>13.08</v>
      </c>
      <c r="J71" s="20">
        <v>13.08</v>
      </c>
      <c r="K71" s="19"/>
    </row>
    <row r="72" spans="1:11" s="22" customFormat="1" ht="66">
      <c r="A72" s="20">
        <v>30</v>
      </c>
      <c r="B72" s="19" t="s">
        <v>63</v>
      </c>
      <c r="C72" s="20" t="s">
        <v>8</v>
      </c>
      <c r="D72" s="20">
        <v>44.5</v>
      </c>
      <c r="E72" s="20">
        <v>24.4</v>
      </c>
      <c r="F72" s="19"/>
      <c r="G72" s="45">
        <v>23.9</v>
      </c>
      <c r="H72" s="45">
        <v>23.9</v>
      </c>
      <c r="I72" s="45">
        <v>23.9</v>
      </c>
      <c r="J72" s="45">
        <v>23.9</v>
      </c>
      <c r="K72" s="19"/>
    </row>
    <row r="73" spans="1:11" s="22" customFormat="1" ht="16.5" customHeight="1">
      <c r="A73" s="54" t="s">
        <v>64</v>
      </c>
      <c r="B73" s="55"/>
      <c r="C73" s="55"/>
      <c r="D73" s="55"/>
      <c r="E73" s="55"/>
      <c r="F73" s="55"/>
      <c r="G73" s="55"/>
      <c r="H73" s="55"/>
      <c r="I73" s="55"/>
      <c r="J73" s="55"/>
      <c r="K73" s="56"/>
    </row>
    <row r="74" spans="1:11" s="22" customFormat="1" ht="82.5">
      <c r="A74" s="20">
        <v>31</v>
      </c>
      <c r="B74" s="19" t="s">
        <v>65</v>
      </c>
      <c r="C74" s="20" t="s">
        <v>8</v>
      </c>
      <c r="D74" s="20">
        <v>17.17</v>
      </c>
      <c r="E74" s="20">
        <v>9.27</v>
      </c>
      <c r="F74" s="19"/>
      <c r="G74" s="20">
        <v>12.18</v>
      </c>
      <c r="H74" s="20">
        <v>14.03</v>
      </c>
      <c r="I74" s="20">
        <v>19.99</v>
      </c>
      <c r="J74" s="20">
        <v>22.63</v>
      </c>
      <c r="K74" s="19"/>
    </row>
    <row r="75" spans="1:11" s="22" customFormat="1" ht="66">
      <c r="A75" s="20">
        <v>32</v>
      </c>
      <c r="B75" s="19" t="s">
        <v>66</v>
      </c>
      <c r="C75" s="20" t="s">
        <v>8</v>
      </c>
      <c r="D75" s="20">
        <v>0.06</v>
      </c>
      <c r="E75" s="20">
        <v>0.06</v>
      </c>
      <c r="F75" s="19"/>
      <c r="G75" s="20">
        <v>0.75</v>
      </c>
      <c r="H75" s="20">
        <v>0.75</v>
      </c>
      <c r="I75" s="20">
        <v>0</v>
      </c>
      <c r="J75" s="20">
        <v>0</v>
      </c>
      <c r="K75" s="23"/>
    </row>
    <row r="76" spans="1:11" s="22" customFormat="1" ht="49.5">
      <c r="A76" s="20">
        <v>33</v>
      </c>
      <c r="B76" s="19" t="s">
        <v>141</v>
      </c>
      <c r="C76" s="20" t="s">
        <v>37</v>
      </c>
      <c r="D76" s="20">
        <v>0</v>
      </c>
      <c r="E76" s="20">
        <v>0</v>
      </c>
      <c r="F76" s="19"/>
      <c r="G76" s="20">
        <v>0</v>
      </c>
      <c r="H76" s="20">
        <v>0</v>
      </c>
      <c r="I76" s="20">
        <v>0</v>
      </c>
      <c r="J76" s="20">
        <v>0</v>
      </c>
      <c r="K76" s="19"/>
    </row>
    <row r="77" spans="1:11" s="22" customFormat="1" ht="82.5">
      <c r="A77" s="20">
        <v>34</v>
      </c>
      <c r="B77" s="19" t="s">
        <v>67</v>
      </c>
      <c r="C77" s="20" t="s">
        <v>8</v>
      </c>
      <c r="D77" s="20">
        <v>0</v>
      </c>
      <c r="E77" s="20">
        <v>0</v>
      </c>
      <c r="F77" s="19"/>
      <c r="G77" s="20">
        <v>0</v>
      </c>
      <c r="H77" s="20">
        <v>0</v>
      </c>
      <c r="I77" s="20">
        <v>0</v>
      </c>
      <c r="J77" s="20">
        <v>0</v>
      </c>
      <c r="K77" s="19"/>
    </row>
    <row r="78" spans="1:11" s="22" customFormat="1" ht="137.25" customHeight="1">
      <c r="A78" s="20">
        <v>35</v>
      </c>
      <c r="B78" s="19" t="s">
        <v>68</v>
      </c>
      <c r="C78" s="20" t="s">
        <v>10</v>
      </c>
      <c r="D78" s="48">
        <v>18593.48</v>
      </c>
      <c r="E78" s="52">
        <v>19823.6</v>
      </c>
      <c r="F78" s="21"/>
      <c r="G78" s="52">
        <v>20718.19</v>
      </c>
      <c r="H78" s="52">
        <v>20677.92</v>
      </c>
      <c r="I78" s="52">
        <v>20716.24</v>
      </c>
      <c r="J78" s="52">
        <v>20736.96</v>
      </c>
      <c r="K78" s="23"/>
    </row>
    <row r="79" spans="1:11" s="22" customFormat="1" ht="65.25" customHeight="1">
      <c r="A79" s="20">
        <v>36</v>
      </c>
      <c r="B79" s="19" t="s">
        <v>143</v>
      </c>
      <c r="C79" s="20" t="s">
        <v>69</v>
      </c>
      <c r="D79" s="20" t="s">
        <v>146</v>
      </c>
      <c r="E79" s="20" t="s">
        <v>146</v>
      </c>
      <c r="F79" s="20"/>
      <c r="G79" s="20" t="s">
        <v>146</v>
      </c>
      <c r="H79" s="20" t="s">
        <v>146</v>
      </c>
      <c r="I79" s="20" t="s">
        <v>146</v>
      </c>
      <c r="J79" s="20" t="s">
        <v>146</v>
      </c>
      <c r="K79" s="19"/>
    </row>
    <row r="80" spans="1:11" s="22" customFormat="1" ht="57.75" customHeight="1">
      <c r="A80" s="20">
        <v>37</v>
      </c>
      <c r="B80" s="19" t="s">
        <v>142</v>
      </c>
      <c r="C80" s="20" t="s">
        <v>70</v>
      </c>
      <c r="D80" s="20">
        <v>61</v>
      </c>
      <c r="E80" s="20">
        <v>78</v>
      </c>
      <c r="F80" s="19"/>
      <c r="G80" s="20">
        <v>78</v>
      </c>
      <c r="H80" s="20">
        <v>78</v>
      </c>
      <c r="I80" s="20">
        <v>78</v>
      </c>
      <c r="J80" s="20">
        <v>78</v>
      </c>
      <c r="K80" s="19"/>
    </row>
    <row r="81" spans="1:11" ht="16.5">
      <c r="A81" s="3">
        <v>38</v>
      </c>
      <c r="B81" s="4" t="s">
        <v>71</v>
      </c>
      <c r="C81" s="3" t="s">
        <v>72</v>
      </c>
      <c r="D81" s="41">
        <v>5.044</v>
      </c>
      <c r="E81" s="49">
        <v>5.053</v>
      </c>
      <c r="F81" s="4"/>
      <c r="G81" s="49">
        <v>5.085</v>
      </c>
      <c r="H81" s="42">
        <v>5.1</v>
      </c>
      <c r="I81" s="42">
        <v>5.1</v>
      </c>
      <c r="J81" s="42">
        <v>5.1</v>
      </c>
      <c r="K81" s="4"/>
    </row>
    <row r="82" spans="1:11" ht="16.5" customHeight="1">
      <c r="A82" s="64" t="s">
        <v>73</v>
      </c>
      <c r="B82" s="65"/>
      <c r="C82" s="65"/>
      <c r="D82" s="65"/>
      <c r="E82" s="65"/>
      <c r="F82" s="65"/>
      <c r="G82" s="65"/>
      <c r="H82" s="65"/>
      <c r="I82" s="65"/>
      <c r="J82" s="65"/>
      <c r="K82" s="66"/>
    </row>
    <row r="83" spans="1:11" ht="33">
      <c r="A83" s="3">
        <v>39</v>
      </c>
      <c r="B83" s="4" t="s">
        <v>74</v>
      </c>
      <c r="C83" s="3" t="s">
        <v>14</v>
      </c>
      <c r="D83" s="3" t="s">
        <v>14</v>
      </c>
      <c r="E83" s="3" t="s">
        <v>14</v>
      </c>
      <c r="F83" s="3" t="s">
        <v>14</v>
      </c>
      <c r="G83" s="3" t="s">
        <v>14</v>
      </c>
      <c r="H83" s="3" t="s">
        <v>14</v>
      </c>
      <c r="I83" s="3" t="s">
        <v>14</v>
      </c>
      <c r="J83" s="3" t="s">
        <v>14</v>
      </c>
      <c r="K83" s="3" t="s">
        <v>14</v>
      </c>
    </row>
    <row r="84" spans="1:11" s="8" customFormat="1" ht="49.5">
      <c r="A84" s="6" t="s">
        <v>85</v>
      </c>
      <c r="B84" s="7" t="s">
        <v>75</v>
      </c>
      <c r="C84" s="6" t="s">
        <v>76</v>
      </c>
      <c r="D84" s="9">
        <v>1015.01</v>
      </c>
      <c r="E84" s="9">
        <v>1033.82</v>
      </c>
      <c r="F84" s="9"/>
      <c r="G84" s="53">
        <v>1079.49</v>
      </c>
      <c r="H84" s="53">
        <v>1079.49</v>
      </c>
      <c r="I84" s="53">
        <v>1079.49</v>
      </c>
      <c r="J84" s="53">
        <v>1079.49</v>
      </c>
      <c r="K84" s="7"/>
    </row>
    <row r="85" spans="1:11" s="8" customFormat="1" ht="49.5">
      <c r="A85" s="6" t="s">
        <v>87</v>
      </c>
      <c r="B85" s="7" t="s">
        <v>77</v>
      </c>
      <c r="C85" s="6" t="s">
        <v>78</v>
      </c>
      <c r="D85" s="9">
        <v>0.38</v>
      </c>
      <c r="E85" s="9">
        <v>0.38</v>
      </c>
      <c r="F85" s="9"/>
      <c r="G85" s="53">
        <v>0.37</v>
      </c>
      <c r="H85" s="53">
        <v>0.37</v>
      </c>
      <c r="I85" s="53">
        <v>0.37</v>
      </c>
      <c r="J85" s="53">
        <v>0.37</v>
      </c>
      <c r="K85" s="7"/>
    </row>
    <row r="86" spans="1:11" s="8" customFormat="1" ht="49.5">
      <c r="A86" s="6" t="s">
        <v>90</v>
      </c>
      <c r="B86" s="7" t="s">
        <v>79</v>
      </c>
      <c r="C86" s="6" t="s">
        <v>80</v>
      </c>
      <c r="D86" s="9">
        <v>19.75</v>
      </c>
      <c r="E86" s="9">
        <v>19.27</v>
      </c>
      <c r="F86" s="9"/>
      <c r="G86" s="53">
        <v>20.06</v>
      </c>
      <c r="H86" s="53">
        <v>20.06</v>
      </c>
      <c r="I86" s="53">
        <v>20.06</v>
      </c>
      <c r="J86" s="53">
        <v>20.06</v>
      </c>
      <c r="K86" s="7"/>
    </row>
    <row r="87" spans="1:11" s="8" customFormat="1" ht="49.5">
      <c r="A87" s="6" t="s">
        <v>92</v>
      </c>
      <c r="B87" s="7" t="s">
        <v>81</v>
      </c>
      <c r="C87" s="6" t="s">
        <v>82</v>
      </c>
      <c r="D87" s="9">
        <v>28.89</v>
      </c>
      <c r="E87" s="9">
        <v>29.71</v>
      </c>
      <c r="F87" s="9"/>
      <c r="G87" s="53">
        <v>30.41</v>
      </c>
      <c r="H87" s="53">
        <v>30.41</v>
      </c>
      <c r="I87" s="53">
        <v>30.41</v>
      </c>
      <c r="J87" s="53">
        <v>30.41</v>
      </c>
      <c r="K87" s="7"/>
    </row>
    <row r="88" spans="1:11" s="8" customFormat="1" ht="49.5">
      <c r="A88" s="6" t="s">
        <v>94</v>
      </c>
      <c r="B88" s="7" t="s">
        <v>83</v>
      </c>
      <c r="C88" s="6" t="s">
        <v>82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</row>
    <row r="89" spans="1:11" ht="33">
      <c r="A89" s="3">
        <v>40</v>
      </c>
      <c r="B89" s="4" t="s">
        <v>84</v>
      </c>
      <c r="C89" s="3" t="s">
        <v>14</v>
      </c>
      <c r="D89" s="3" t="s">
        <v>14</v>
      </c>
      <c r="E89" s="3" t="s">
        <v>14</v>
      </c>
      <c r="F89" s="3" t="s">
        <v>14</v>
      </c>
      <c r="G89" s="3" t="s">
        <v>14</v>
      </c>
      <c r="H89" s="3" t="s">
        <v>14</v>
      </c>
      <c r="I89" s="3" t="s">
        <v>14</v>
      </c>
      <c r="J89" s="3" t="s">
        <v>14</v>
      </c>
      <c r="K89" s="3" t="s">
        <v>14</v>
      </c>
    </row>
    <row r="90" spans="1:11" s="8" customFormat="1" ht="49.5">
      <c r="A90" s="6" t="s">
        <v>96</v>
      </c>
      <c r="B90" s="7" t="s">
        <v>75</v>
      </c>
      <c r="C90" s="6" t="s">
        <v>86</v>
      </c>
      <c r="D90" s="9">
        <v>150.67</v>
      </c>
      <c r="E90" s="9">
        <v>147.6</v>
      </c>
      <c r="F90" s="9"/>
      <c r="G90" s="53">
        <v>250.92</v>
      </c>
      <c r="H90" s="53">
        <v>250.92</v>
      </c>
      <c r="I90" s="53">
        <v>250.92</v>
      </c>
      <c r="J90" s="53">
        <v>250.92</v>
      </c>
      <c r="K90" s="7"/>
    </row>
    <row r="91" spans="1:11" s="8" customFormat="1" ht="49.5">
      <c r="A91" s="6" t="s">
        <v>98</v>
      </c>
      <c r="B91" s="7" t="s">
        <v>88</v>
      </c>
      <c r="C91" s="6" t="s">
        <v>89</v>
      </c>
      <c r="D91" s="9">
        <v>0.32</v>
      </c>
      <c r="E91" s="9">
        <v>0.26</v>
      </c>
      <c r="F91" s="9"/>
      <c r="G91" s="53">
        <v>0.34</v>
      </c>
      <c r="H91" s="53">
        <v>0.34</v>
      </c>
      <c r="I91" s="53">
        <v>0.34</v>
      </c>
      <c r="J91" s="53">
        <v>0.34</v>
      </c>
      <c r="K91" s="7"/>
    </row>
    <row r="92" spans="1:11" s="8" customFormat="1" ht="49.5">
      <c r="A92" s="6" t="s">
        <v>100</v>
      </c>
      <c r="B92" s="7" t="s">
        <v>79</v>
      </c>
      <c r="C92" s="6" t="s">
        <v>91</v>
      </c>
      <c r="D92" s="9">
        <v>1.09</v>
      </c>
      <c r="E92" s="9">
        <v>0.88</v>
      </c>
      <c r="F92" s="9"/>
      <c r="G92" s="53">
        <v>1.48</v>
      </c>
      <c r="H92" s="53">
        <v>1.48</v>
      </c>
      <c r="I92" s="53">
        <v>1.48</v>
      </c>
      <c r="J92" s="53">
        <v>1.48</v>
      </c>
      <c r="K92" s="7"/>
    </row>
    <row r="93" spans="1:11" s="8" customFormat="1" ht="49.5">
      <c r="A93" s="6" t="s">
        <v>102</v>
      </c>
      <c r="B93" s="7" t="s">
        <v>93</v>
      </c>
      <c r="C93" s="6" t="s">
        <v>91</v>
      </c>
      <c r="D93" s="9">
        <v>1.53</v>
      </c>
      <c r="E93" s="9">
        <v>1.47</v>
      </c>
      <c r="F93" s="9"/>
      <c r="G93" s="53">
        <v>2.56</v>
      </c>
      <c r="H93" s="53">
        <v>2.56</v>
      </c>
      <c r="I93" s="53">
        <v>2.56</v>
      </c>
      <c r="J93" s="53">
        <v>2.56</v>
      </c>
      <c r="K93" s="7"/>
    </row>
    <row r="94" spans="1:11" s="8" customFormat="1" ht="49.5">
      <c r="A94" s="6" t="s">
        <v>125</v>
      </c>
      <c r="B94" s="7" t="s">
        <v>83</v>
      </c>
      <c r="C94" s="6" t="s">
        <v>82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</row>
    <row r="95" spans="1:11" ht="184.5" customHeight="1">
      <c r="A95" s="3">
        <v>41</v>
      </c>
      <c r="B95" s="4" t="s">
        <v>144</v>
      </c>
      <c r="C95" s="3" t="s">
        <v>95</v>
      </c>
      <c r="D95" s="47"/>
      <c r="E95" s="47"/>
      <c r="F95" s="4"/>
      <c r="G95" s="4"/>
      <c r="H95" s="4"/>
      <c r="I95" s="4"/>
      <c r="J95" s="4"/>
      <c r="K95" s="4"/>
    </row>
    <row r="96" spans="1:11" ht="16.5">
      <c r="A96" s="3" t="s">
        <v>126</v>
      </c>
      <c r="B96" s="7" t="s">
        <v>97</v>
      </c>
      <c r="C96" s="6" t="s">
        <v>133</v>
      </c>
      <c r="D96" s="46">
        <v>0</v>
      </c>
      <c r="E96" s="20">
        <v>264.3</v>
      </c>
      <c r="F96" s="20"/>
      <c r="G96" s="20">
        <v>0</v>
      </c>
      <c r="H96" s="20">
        <v>0</v>
      </c>
      <c r="I96" s="20">
        <v>265</v>
      </c>
      <c r="J96" s="20">
        <v>0</v>
      </c>
      <c r="K96" s="4"/>
    </row>
    <row r="97" spans="1:11" ht="16.5">
      <c r="A97" s="3" t="s">
        <v>127</v>
      </c>
      <c r="B97" s="7" t="s">
        <v>99</v>
      </c>
      <c r="C97" s="6" t="s">
        <v>133</v>
      </c>
      <c r="D97" s="46">
        <v>190</v>
      </c>
      <c r="E97" s="20">
        <v>0</v>
      </c>
      <c r="F97" s="20"/>
      <c r="G97" s="20">
        <v>0</v>
      </c>
      <c r="H97" s="20">
        <v>190</v>
      </c>
      <c r="I97" s="20">
        <v>0</v>
      </c>
      <c r="J97" s="20">
        <v>0</v>
      </c>
      <c r="K97" s="4"/>
    </row>
    <row r="98" spans="1:11" ht="16.5">
      <c r="A98" s="3" t="s">
        <v>128</v>
      </c>
      <c r="B98" s="7" t="s">
        <v>101</v>
      </c>
      <c r="C98" s="6" t="s">
        <v>133</v>
      </c>
      <c r="D98" s="3" t="s">
        <v>14</v>
      </c>
      <c r="E98" s="3" t="s">
        <v>14</v>
      </c>
      <c r="F98" s="3" t="s">
        <v>14</v>
      </c>
      <c r="G98" s="3" t="s">
        <v>14</v>
      </c>
      <c r="H98" s="3" t="s">
        <v>14</v>
      </c>
      <c r="I98" s="3" t="s">
        <v>14</v>
      </c>
      <c r="J98" s="3" t="s">
        <v>14</v>
      </c>
      <c r="K98" s="3" t="s">
        <v>14</v>
      </c>
    </row>
    <row r="99" spans="1:11" ht="16.5">
      <c r="A99" s="3" t="s">
        <v>129</v>
      </c>
      <c r="B99" s="7" t="s">
        <v>103</v>
      </c>
      <c r="C99" s="6" t="s">
        <v>133</v>
      </c>
      <c r="D99" s="4"/>
      <c r="E99" s="4"/>
      <c r="F99" s="4"/>
      <c r="G99" s="4"/>
      <c r="H99" s="4"/>
      <c r="I99" s="4"/>
      <c r="J99" s="4"/>
      <c r="K99" s="4"/>
    </row>
  </sheetData>
  <sheetProtection/>
  <mergeCells count="29">
    <mergeCell ref="A68:K68"/>
    <mergeCell ref="A73:K73"/>
    <mergeCell ref="A82:K82"/>
    <mergeCell ref="A10:K10"/>
    <mergeCell ref="A18:K18"/>
    <mergeCell ref="A19:K19"/>
    <mergeCell ref="A20:K20"/>
    <mergeCell ref="A23:K23"/>
    <mergeCell ref="A38:K38"/>
    <mergeCell ref="K21:K22"/>
    <mergeCell ref="H1:K1"/>
    <mergeCell ref="H2:K2"/>
    <mergeCell ref="H4:K4"/>
    <mergeCell ref="H3:K3"/>
    <mergeCell ref="A5:K5"/>
    <mergeCell ref="A6:K6"/>
    <mergeCell ref="A7:K7"/>
    <mergeCell ref="A8:K8"/>
    <mergeCell ref="A9:K9"/>
    <mergeCell ref="H14:I14"/>
    <mergeCell ref="D21:J21"/>
    <mergeCell ref="G12:J12"/>
    <mergeCell ref="A42:K42"/>
    <mergeCell ref="A50:K50"/>
    <mergeCell ref="A57:K57"/>
    <mergeCell ref="A60:K60"/>
    <mergeCell ref="A21:A22"/>
    <mergeCell ref="B21:B22"/>
    <mergeCell ref="C21:C22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65" r:id="rId1"/>
  <rowBreaks count="5" manualBreakCount="5">
    <brk id="16" max="255" man="1"/>
    <brk id="37" max="255" man="1"/>
    <brk id="49" max="255" man="1"/>
    <brk id="63" max="10" man="1"/>
    <brk id="7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0"/>
  <sheetViews>
    <sheetView zoomScalePageLayoutView="0" workbookViewId="0" topLeftCell="A1">
      <selection activeCell="D6" sqref="D6:I8"/>
    </sheetView>
  </sheetViews>
  <sheetFormatPr defaultColWidth="9.140625" defaultRowHeight="15"/>
  <cols>
    <col min="1" max="1" width="17.7109375" style="1" customWidth="1"/>
    <col min="2" max="3" width="16.57421875" style="1" customWidth="1"/>
    <col min="4" max="11" width="30.28125" style="1" customWidth="1"/>
    <col min="12" max="16384" width="9.140625" style="1" customWidth="1"/>
  </cols>
  <sheetData>
    <row r="2" spans="1:9" ht="16.5">
      <c r="A2" s="69" t="s">
        <v>114</v>
      </c>
      <c r="B2" s="4" t="s">
        <v>115</v>
      </c>
      <c r="C2" s="69" t="s">
        <v>118</v>
      </c>
      <c r="D2" s="69" t="s">
        <v>130</v>
      </c>
      <c r="E2" s="69"/>
      <c r="F2" s="69"/>
      <c r="G2" s="69"/>
      <c r="H2" s="69"/>
      <c r="I2" s="69"/>
    </row>
    <row r="3" spans="1:9" ht="48" customHeight="1">
      <c r="A3" s="69"/>
      <c r="B3" s="4" t="s">
        <v>116</v>
      </c>
      <c r="C3" s="69"/>
      <c r="D3" s="4" t="str">
        <f>'ГО Эгвекинот'!B32</f>
        <v> крупных и средних предприятий и некоммерческих организаций</v>
      </c>
      <c r="E3" s="4" t="str">
        <f>'ГО Эгвекинот'!B33</f>
        <v>муниципальных дошкольных образовательных учреждений</v>
      </c>
      <c r="F3" s="4" t="str">
        <f>'ГО Эгвекинот'!B34</f>
        <v> муниципальных общеобразовательных учреждений</v>
      </c>
      <c r="G3" s="4" t="str">
        <f>'ГО Эгвекинот'!B35</f>
        <v>учителей муниципальных общеобразовательных учреждений</v>
      </c>
      <c r="H3" s="4" t="str">
        <f>'ГО Эгвекинот'!B36</f>
        <v> муниципальных учреждений культуры и искусства</v>
      </c>
      <c r="I3" s="4" t="str">
        <f>'ГО Эгвекинот'!B37</f>
        <v> муниципальных учреждений физической культуры и спорта</v>
      </c>
    </row>
    <row r="4" spans="1:9" ht="16.5">
      <c r="A4" s="4">
        <v>2019</v>
      </c>
      <c r="B4" s="10">
        <v>97125</v>
      </c>
      <c r="C4" s="10"/>
      <c r="D4" s="10">
        <f>'ГО Эгвекинот'!E32</f>
        <v>103948.5</v>
      </c>
      <c r="E4" s="10">
        <f>'ГО Эгвекинот'!E33</f>
        <v>77702.7</v>
      </c>
      <c r="F4" s="10">
        <f>'ГО Эгвекинот'!E34</f>
        <v>93438.1</v>
      </c>
      <c r="G4" s="10">
        <f>'ГО Эгвекинот'!E35</f>
        <v>113479.23</v>
      </c>
      <c r="H4" s="10">
        <f>'ГО Эгвекинот'!E36</f>
        <v>108844.3</v>
      </c>
      <c r="I4" s="10">
        <f>'ГО Эгвекинот'!E37</f>
        <v>95388.3</v>
      </c>
    </row>
    <row r="5" spans="1:9" ht="16.5">
      <c r="A5" s="4">
        <v>2020</v>
      </c>
      <c r="B5" s="10">
        <v>105478</v>
      </c>
      <c r="C5" s="12">
        <f>B5/B4</f>
        <v>1.086002574002574</v>
      </c>
      <c r="D5" s="10">
        <f>'ГО Эгвекинот'!G32</f>
        <v>114823.2</v>
      </c>
      <c r="E5" s="10">
        <f>'ГО Эгвекинот'!G33</f>
        <v>80337.5</v>
      </c>
      <c r="F5" s="10">
        <f>'ГО Эгвекинот'!G34</f>
        <v>96875.6</v>
      </c>
      <c r="G5" s="10">
        <f>'ГО Эгвекинот'!G35</f>
        <v>121740.65</v>
      </c>
      <c r="H5" s="10">
        <f>'ГО Эгвекинот'!G36</f>
        <v>114691.8</v>
      </c>
      <c r="I5" s="10">
        <f>'ГО Эгвекинот'!G37</f>
        <v>101315.2</v>
      </c>
    </row>
    <row r="6" spans="1:9" ht="16.5">
      <c r="A6" s="4">
        <v>2021</v>
      </c>
      <c r="B6" s="10">
        <v>108923</v>
      </c>
      <c r="C6" s="13">
        <f>B6/B5</f>
        <v>1.0326608392271375</v>
      </c>
      <c r="D6" s="17">
        <f>D5*C6</f>
        <v>118573.42207474545</v>
      </c>
      <c r="E6" s="17">
        <f>E5*C6</f>
        <v>82961.39017141015</v>
      </c>
      <c r="F6" s="17">
        <f>F5*C6</f>
        <v>100039.63839663248</v>
      </c>
      <c r="G6" s="17">
        <f>B6</f>
        <v>108923</v>
      </c>
      <c r="H6" s="17">
        <f>H5*C6</f>
        <v>118437.73044047102</v>
      </c>
      <c r="I6" s="17">
        <f>I5*C6</f>
        <v>104624.23945846528</v>
      </c>
    </row>
    <row r="7" spans="1:9" ht="16.5">
      <c r="A7" s="4">
        <v>2022</v>
      </c>
      <c r="B7" s="10">
        <v>115458</v>
      </c>
      <c r="C7" s="13">
        <f>B7/B6</f>
        <v>1.0599965112969711</v>
      </c>
      <c r="D7" s="17">
        <f>D6*C7</f>
        <v>125687.41373177344</v>
      </c>
      <c r="E7" s="17">
        <f>E6*C7</f>
        <v>87938.7841540416</v>
      </c>
      <c r="F7" s="17">
        <f>F6*C7</f>
        <v>106041.66769184095</v>
      </c>
      <c r="G7" s="17">
        <f>B7</f>
        <v>115458</v>
      </c>
      <c r="H7" s="17">
        <f>H6*C7</f>
        <v>125543.58107283036</v>
      </c>
      <c r="I7" s="17">
        <f>I6*C7</f>
        <v>110901.32882307211</v>
      </c>
    </row>
    <row r="8" spans="1:9" ht="16.5">
      <c r="A8" s="4">
        <v>2023</v>
      </c>
      <c r="B8" s="10">
        <v>122848</v>
      </c>
      <c r="C8" s="13">
        <f>B8/B7</f>
        <v>1.064005958876821</v>
      </c>
      <c r="D8" s="17">
        <f>D7*C8</f>
        <v>133732.1571664233</v>
      </c>
      <c r="E8" s="17">
        <f>E7*C8</f>
        <v>93567.39035628282</v>
      </c>
      <c r="F8" s="17">
        <f>F7*C8</f>
        <v>112828.96631335444</v>
      </c>
      <c r="G8" s="17">
        <f>B8</f>
        <v>122848</v>
      </c>
      <c r="H8" s="17">
        <f>H7*C8</f>
        <v>133579.11836022677</v>
      </c>
      <c r="I8" s="17">
        <f>I7*C8</f>
        <v>117999.67471510646</v>
      </c>
    </row>
    <row r="10" spans="4:9" ht="16.5">
      <c r="D10" s="1">
        <f aca="true" t="shared" si="0" ref="D10:I10">D5/D4</f>
        <v>1.1046162282284016</v>
      </c>
      <c r="E10" s="1">
        <f t="shared" si="0"/>
        <v>1.0339087316142168</v>
      </c>
      <c r="F10" s="1">
        <f t="shared" si="0"/>
        <v>1.0367890614214117</v>
      </c>
      <c r="G10" s="1">
        <f t="shared" si="0"/>
        <v>1.072801163701939</v>
      </c>
      <c r="H10" s="1">
        <f t="shared" si="0"/>
        <v>1.053723529849519</v>
      </c>
      <c r="I10" s="1">
        <f t="shared" si="0"/>
        <v>1.0621344546448568</v>
      </c>
    </row>
  </sheetData>
  <sheetProtection/>
  <mergeCells count="3">
    <mergeCell ref="C2:C3"/>
    <mergeCell ref="D2:I2"/>
    <mergeCell ref="A2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</dc:creator>
  <cp:keywords/>
  <dc:description/>
  <cp:lastModifiedBy>Ирина Л. Спиридонова</cp:lastModifiedBy>
  <cp:lastPrinted>2021-04-29T02:55:28Z</cp:lastPrinted>
  <dcterms:created xsi:type="dcterms:W3CDTF">2020-04-16T07:02:46Z</dcterms:created>
  <dcterms:modified xsi:type="dcterms:W3CDTF">2022-05-13T04:31:14Z</dcterms:modified>
  <cp:category/>
  <cp:version/>
  <cp:contentType/>
  <cp:contentStatus/>
</cp:coreProperties>
</file>