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6360" windowWidth="25440" windowHeight="6420"/>
  </bookViews>
  <sheets>
    <sheet name="Лист1" sheetId="1" r:id="rId1"/>
    <sheet name="Лист3" sheetId="3" r:id="rId2"/>
  </sheets>
  <definedNames>
    <definedName name="_xlnm.Print_Area" localSheetId="0">Лист1!$A$1:$D$297</definedName>
  </definedNames>
  <calcPr calcId="162913"/>
</workbook>
</file>

<file path=xl/calcChain.xml><?xml version="1.0" encoding="utf-8"?>
<calcChain xmlns="http://schemas.openxmlformats.org/spreadsheetml/2006/main">
  <c r="D138" i="1" l="1"/>
  <c r="C138" i="1"/>
  <c r="D43" i="1"/>
  <c r="C43" i="1"/>
  <c r="D281" i="1"/>
  <c r="D287" i="1" s="1"/>
  <c r="D277" i="1"/>
  <c r="C277" i="1"/>
  <c r="D264" i="1"/>
  <c r="D268" i="1" s="1"/>
  <c r="C264" i="1"/>
  <c r="C268" i="1" s="1"/>
  <c r="D245" i="1"/>
  <c r="C245" i="1"/>
  <c r="D241" i="1"/>
  <c r="C241" i="1"/>
  <c r="D190" i="1" l="1"/>
  <c r="C190" i="1"/>
  <c r="D129" i="1"/>
  <c r="D132" i="1" s="1"/>
  <c r="C129" i="1"/>
  <c r="C132" i="1" s="1"/>
  <c r="D87" i="1"/>
  <c r="C87" i="1"/>
  <c r="C40" i="1" l="1"/>
  <c r="C32" i="1" s="1"/>
  <c r="D249" i="1" l="1"/>
  <c r="C249" i="1"/>
  <c r="D237" i="1"/>
  <c r="C237" i="1"/>
  <c r="D221" i="1"/>
  <c r="C221" i="1"/>
  <c r="C218" i="1"/>
  <c r="C214" i="1"/>
  <c r="D214" i="1"/>
  <c r="C210" i="1"/>
  <c r="C207" i="1"/>
  <c r="D204" i="1"/>
  <c r="C204" i="1"/>
  <c r="D201" i="1"/>
  <c r="C201" i="1"/>
  <c r="C224" i="1" l="1"/>
  <c r="C227" i="1"/>
  <c r="C230" i="1"/>
  <c r="C187" i="1"/>
  <c r="D187" i="1"/>
  <c r="D134" i="1"/>
  <c r="D137" i="1" s="1"/>
  <c r="C134" i="1"/>
  <c r="C137" i="1" s="1"/>
  <c r="D109" i="1"/>
  <c r="C109" i="1"/>
  <c r="D81" i="1"/>
  <c r="D95" i="1" l="1"/>
  <c r="C95" i="1"/>
  <c r="D92" i="1" l="1"/>
  <c r="C92" i="1"/>
  <c r="C84" i="1"/>
  <c r="C81" i="1"/>
  <c r="D84" i="1"/>
  <c r="D99" i="1" s="1"/>
  <c r="D78" i="1"/>
  <c r="C78" i="1"/>
  <c r="C99" i="1" s="1"/>
  <c r="D40" i="1" l="1"/>
  <c r="D32" i="1" s="1"/>
  <c r="D30" i="1" l="1"/>
  <c r="C30" i="1"/>
  <c r="C233" i="1" l="1"/>
  <c r="D284" i="1" l="1"/>
  <c r="C284" i="1"/>
  <c r="D233" i="1"/>
  <c r="D230" i="1"/>
  <c r="D227" i="1"/>
  <c r="D224" i="1"/>
  <c r="C169" i="1"/>
  <c r="D169" i="1"/>
  <c r="D59" i="1" l="1"/>
  <c r="C59" i="1"/>
  <c r="D62" i="1" l="1"/>
  <c r="D65" i="1" s="1"/>
  <c r="D207" i="1" l="1"/>
  <c r="C62" i="1" l="1"/>
  <c r="C65" i="1" s="1"/>
  <c r="D14" i="1" l="1"/>
  <c r="C14" i="1"/>
  <c r="C281" i="1"/>
  <c r="C287" i="1" s="1"/>
  <c r="D210" i="1"/>
  <c r="D218" i="1" l="1"/>
  <c r="D113" i="1" l="1"/>
  <c r="D290" i="1" l="1"/>
  <c r="C290" i="1"/>
  <c r="D262" i="1"/>
  <c r="C262" i="1"/>
  <c r="D198" i="1"/>
  <c r="D253" i="1" s="1"/>
  <c r="D269" i="1" s="1"/>
  <c r="C198" i="1"/>
  <c r="D194" i="1"/>
  <c r="C194" i="1"/>
  <c r="D175" i="1"/>
  <c r="C175" i="1"/>
  <c r="C253" i="1" s="1"/>
  <c r="C269" i="1" s="1"/>
  <c r="D291" i="1" l="1"/>
  <c r="C291" i="1"/>
  <c r="C113" i="1" l="1"/>
  <c r="D114" i="1"/>
  <c r="C114" i="1" l="1"/>
  <c r="D54" i="1"/>
  <c r="C54" i="1"/>
  <c r="D24" i="1"/>
  <c r="C24" i="1"/>
  <c r="D156" i="1" l="1"/>
  <c r="D153" i="1" s="1"/>
  <c r="C156" i="1"/>
  <c r="C153" i="1" s="1"/>
  <c r="D148" i="1"/>
  <c r="D151" i="1" s="1"/>
  <c r="C148" i="1"/>
  <c r="C151" i="1" s="1"/>
  <c r="D143" i="1"/>
  <c r="D146" i="1" s="1"/>
  <c r="C143" i="1"/>
  <c r="C146" i="1" s="1"/>
  <c r="C157" i="1" l="1"/>
  <c r="D157" i="1"/>
  <c r="C47" i="1" l="1"/>
  <c r="C48" i="1" s="1"/>
  <c r="D48" i="1"/>
  <c r="D66" i="1" l="1"/>
  <c r="C66" i="1"/>
  <c r="C293" i="1" s="1"/>
  <c r="D293" i="1" l="1"/>
</calcChain>
</file>

<file path=xl/sharedStrings.xml><?xml version="1.0" encoding="utf-8"?>
<sst xmlns="http://schemas.openxmlformats.org/spreadsheetml/2006/main" count="364" uniqueCount="180">
  <si>
    <t>Информация об освоении финансовых средств по муниципальным программам</t>
  </si>
  <si>
    <t>Администрация городского округа Эгвекинот</t>
  </si>
  <si>
    <t>(наименование ответственного исполнителя)</t>
  </si>
  <si>
    <t>№ п/п</t>
  </si>
  <si>
    <t>Наименование мероприятия</t>
  </si>
  <si>
    <t>1</t>
  </si>
  <si>
    <t>3</t>
  </si>
  <si>
    <t>5</t>
  </si>
  <si>
    <t>6</t>
  </si>
  <si>
    <t>7</t>
  </si>
  <si>
    <t>8</t>
  </si>
  <si>
    <t>9</t>
  </si>
  <si>
    <t>10</t>
  </si>
  <si>
    <t>4</t>
  </si>
  <si>
    <t>12</t>
  </si>
  <si>
    <t>Итого по программе</t>
  </si>
  <si>
    <t>Подпрограмма «Поддержка жилищно-коммунального хозяйства»</t>
  </si>
  <si>
    <t>2</t>
  </si>
  <si>
    <t>за счет средств окружного бюджета</t>
  </si>
  <si>
    <t>за счет средств местного бюджета</t>
  </si>
  <si>
    <t>Всего по подпрограмме</t>
  </si>
  <si>
    <t>Подпрограмма «Субсидирование предприятий жилищно-коммунального хозяйства»</t>
  </si>
  <si>
    <t>Содержание автомобильных дорог общего пользования</t>
  </si>
  <si>
    <t>Взносы на капитальный ремонт общего имущества многоквартирных домов</t>
  </si>
  <si>
    <t>Управление финансов, экономики и имущественных отношений городского округа Эгвекинот</t>
  </si>
  <si>
    <t>Финансовая поддержка субъектов малого и среднего предпринимательства</t>
  </si>
  <si>
    <t>Подпрограмма «Финансовая поддержка производителей молочной продукции»</t>
  </si>
  <si>
    <t>Субсидия на финансовую поддержку производителей молочной продукции</t>
  </si>
  <si>
    <t>Управление социальной политики городского округа Эгвекинот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</si>
  <si>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том числе:</t>
  </si>
  <si>
    <t>Приобретение учебников  для образовательных учреждений</t>
  </si>
  <si>
    <t>Пополнение книжных фондов муниципальных библиотек</t>
  </si>
  <si>
    <t>11</t>
  </si>
  <si>
    <t>Компенсация расходов на оплату стоимости проезда и провоза багажа к месту использования отпуска и обратно</t>
  </si>
  <si>
    <t>13</t>
  </si>
  <si>
    <t>14</t>
  </si>
  <si>
    <t xml:space="preserve"> Подпрограмма "Финансовое обеспечение муниципального задания на оказание муниципальных услуг (выполнение работ)"</t>
  </si>
  <si>
    <t>Расходы на обеспечение деятельности (оказание услуг) детских дошкольных учреждений</t>
  </si>
  <si>
    <t>Расходы на обеспечение деятельности (оказание услуг) учреждений культуры</t>
  </si>
  <si>
    <t>Расходы на обеспечение деятельности (оказание услуг) музеев и постоянных выставок</t>
  </si>
  <si>
    <t>Расходы на обеспечение деятельности (оказание услуг) библиотек</t>
  </si>
  <si>
    <t>Проведение официальных спортивно-массовых мероприятий</t>
  </si>
  <si>
    <t>Расходы на обеспечение деятельности (оказание услуг) учреждений, осуществляющих деятельность в области физической культуры и спорта</t>
  </si>
  <si>
    <t>ВСЕГО РАСХОДЫ ПО МУНИЦИПАЛЬНЫМ ПРОГРАММАМ:</t>
  </si>
  <si>
    <t>Освоено (тыс. руб.)</t>
  </si>
  <si>
    <t>Освоено
(тыс. руб.)</t>
  </si>
  <si>
    <t>Обеспечение проведения конкурса педагогического мастерства «Учитель года», «Воспитатель года»</t>
  </si>
  <si>
    <t>16</t>
  </si>
  <si>
    <t>Подпрограмма «Энергосбережение и повышение энергетической эффективности»</t>
  </si>
  <si>
    <t>Приобретение и поставка счетчиков горячей воды с монтажным комплексом,осадочных фильтров, обратных клапонов для муниципального жилищного фонда ГО Эгвекинот</t>
  </si>
  <si>
    <t>Приобретение и поставка прибров учете электроэнергии для муниципального жилищного фонда ГО Эгвекинот.</t>
  </si>
  <si>
    <t>17</t>
  </si>
  <si>
    <t>Проведение государственной итоговой аттестации, олимпиад и мониторинга в сфере образования</t>
  </si>
  <si>
    <t xml:space="preserve">Компенсация расходов на оплату стоимости проезда и провоза багажа, связанных с переездом
компенсации расходов, связанных с переездом
</t>
  </si>
  <si>
    <t>Расходы на обеспечение деятельности (оказание услуг) школ - детских садов, школ начальных, неполных средних и средних</t>
  </si>
  <si>
    <t xml:space="preserve">Расходы на обеспечение деятельности (оказание услуг) учреждений дополнительного образования </t>
  </si>
  <si>
    <t xml:space="preserve">Расходы на обеспечение деятельности (оказание услуг) специальных (коррекционных) общеобразовательных школ-интернатов </t>
  </si>
  <si>
    <t>Проведение районных культурно-массовых мероприятий</t>
  </si>
  <si>
    <t>за счет средств федерального бюджета</t>
  </si>
  <si>
    <t>15</t>
  </si>
  <si>
    <t>Поощрение талантливой молодежи</t>
  </si>
  <si>
    <t>Реализация мероприятий по профессиональной ориентации лиц, обучающихся в общеобразовательных организациях</t>
  </si>
  <si>
    <t>18</t>
  </si>
  <si>
    <t>Развитие и поддержка национальных видов спорта</t>
  </si>
  <si>
    <t>Подпрограмма «Обеспечение пожарной безопасности и безопасности людей на водных объектах»</t>
  </si>
  <si>
    <t>Содержание пожарных  автомобилей, помещений для стоянки пожарных автомобилей  в селах Амгуэма, Конергино, Рыркайпий</t>
  </si>
  <si>
    <t>Оснащение добровольных пожарных формирований. Приобретение пожарной техники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</si>
  <si>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</si>
  <si>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Обеспечение Администрации городского округа Эгвекинот резервами материальных ресурсов для ликвидации чрезвычайных ситуаций природного и техногенного характера и обеспечения мероприятий гражданской обороны</t>
  </si>
  <si>
    <t>Формирование специализированного жилищного фонда для специалистов образовательных организаций Чукотского автономного округа, в том числе:</t>
  </si>
  <si>
    <t>19</t>
  </si>
  <si>
    <t>Обустройство ВПП для легкомоторной авиации</t>
  </si>
  <si>
    <t>20</t>
  </si>
  <si>
    <t>Ежемесячное денежное вознаграждение за классное руководство педагогическими работниками муниципальных общеобразовательных организаций</t>
  </si>
  <si>
    <t>Проведение массовых физкультурных мероприятий среди различных категорий населения</t>
  </si>
  <si>
    <t>21</t>
  </si>
  <si>
    <t>22</t>
  </si>
  <si>
    <t>24</t>
  </si>
  <si>
    <t>Изготовление, доставка и установка скульптурной композиции памятника героям-летчикам "Алсиб" п.Эгвекинот</t>
  </si>
  <si>
    <r>
      <t>Финансов.обеспечен.выполнения муниципального задания  школами-детскими садами и школами (начальной,неполной средней и средней)</t>
    </r>
    <r>
      <rPr>
        <i/>
        <sz val="10"/>
        <rFont val="Times New Roman"/>
        <family val="1"/>
        <charset val="204"/>
      </rPr>
      <t xml:space="preserve"> (окружной бюджет)</t>
    </r>
  </si>
  <si>
    <r>
      <t xml:space="preserve">Финансов.обеспечен.выполнения муниципального задания  специальной (коррекционной) общеобразовательной  школой-интернат </t>
    </r>
    <r>
      <rPr>
        <i/>
        <sz val="10"/>
        <rFont val="Times New Roman"/>
        <family val="1"/>
        <charset val="204"/>
      </rPr>
      <t>(окружной бюджет)</t>
    </r>
  </si>
  <si>
    <r>
      <t xml:space="preserve">Финансов.обеспечен.выполнения муниципального задания  учреждениями по внешкольной работе с детьми </t>
    </r>
    <r>
      <rPr>
        <i/>
        <sz val="10"/>
        <rFont val="Times New Roman"/>
        <family val="1"/>
        <charset val="204"/>
      </rPr>
      <t>(окружной бюджет)</t>
    </r>
  </si>
  <si>
    <r>
      <t xml:space="preserve">Компенсация части платы, взимаемая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 </t>
    </r>
    <r>
      <rPr>
        <i/>
        <sz val="10"/>
        <rFont val="Times New Roman"/>
        <family val="1"/>
        <charset val="204"/>
      </rPr>
      <t>(окружной бюджет)</t>
    </r>
  </si>
  <si>
    <r>
      <t xml:space="preserve">Возмещение расходов на оплату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на территории Чукотского автономного округа </t>
    </r>
    <r>
      <rPr>
        <i/>
        <sz val="10"/>
        <rFont val="Times New Roman"/>
        <family val="1"/>
        <charset val="204"/>
      </rPr>
      <t>(окружной бюджет)</t>
    </r>
  </si>
  <si>
    <t>Субсидии на возмещение затрат организациям, осуществляющим дорожную деятельность в городском округе Эгвекинот, на приобретение твердого печного топлива</t>
  </si>
  <si>
    <t>Строительство (капитальный ремонт, модернизация, реконструкция, поставка модульных зданий) нежилых зданий, помещений</t>
  </si>
  <si>
    <t>Обеспечение первичными средствами пожаротушения домов муниципального жилищного фонда городского округа Эгвекинот</t>
  </si>
  <si>
    <t>Поддержка детского и юношеского туризма</t>
  </si>
  <si>
    <t>23</t>
  </si>
  <si>
    <t>Обеспечение безопасности образовательных организаций</t>
  </si>
  <si>
    <t>25</t>
  </si>
  <si>
    <t>26</t>
  </si>
  <si>
    <t>Субсидирование предприятий ЖКХ, в том числе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</si>
  <si>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Эгвекинот»</t>
  </si>
  <si>
    <t>Информирование населения городского округа Эгвекинот по вопросам противодействия идеологии терроризма, предупреждению террористических актов и иных террористических проявлений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</si>
  <si>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Эгвекинот»</t>
  </si>
  <si>
    <t>Подпрограмма «Укрепление межэтнических и межрелигиозных отношений на территории городского округа Эгвекинот»</t>
  </si>
  <si>
    <t xml:space="preserve">Финансирование проектов, направленных на гармонизацию межэтнических и межконфессиональных отношений на территории городского округа Эгвекинот, реализуемых Администрацией городского округа Эгвекинот совместно с национальными общественными организациями </t>
  </si>
  <si>
    <t>Муниципальная программа «Поддержка жилищно-коммунального хозяйства и энергетики городского округа Эгвекинот»</t>
  </si>
  <si>
    <t>Возмещение недополученных доходов, связанных с оказанием населению услуг бани по тарифам, не обеспечивающим возмещение издержек</t>
  </si>
  <si>
    <t>Возмещение недополученных доходов, связанных с предоставлением населению услуги по нецентрализованному водоотведению по тарифам, не обеспечивающим возмещение издержек</t>
  </si>
  <si>
    <t>Субсидия на возмещение недополученных доходов, связанных с предоставлением населению услуг по реализации твердого печного топлива по тарифам, не обеспечивающим возмещение издержек, на территории городского округа Эгвекинот</t>
  </si>
  <si>
    <t>Возмещение затрат связанных с оказанием услуг по погребению умерших на территории городского округа Эгвекинот согласно гарантированному перечню услуг</t>
  </si>
  <si>
    <t>Возмещение недополученных доходов в связи с оказанием услуг по содержанию и ремонту жилищного фонда</t>
  </si>
  <si>
    <t>Частичная компенсация организациям ЖКХ затрат по уплате лизинговых платежей по договорам финансовой аренды (лизинга) техники и оборудования</t>
  </si>
  <si>
    <t>Муниципальная программа «Развитие транспортной инфраструктуры городского округа Эгвекинот»</t>
  </si>
  <si>
    <t>Подпрограмма «Пассажирские перевозки»</t>
  </si>
  <si>
    <t>Пассажирские перевозки</t>
  </si>
  <si>
    <t>Подпрограмма «Совершенствование, развитие и содержание сети автомобильных дорог»</t>
  </si>
  <si>
    <t>Финансовое обеспечение затрат по оплате лизинговых платежей по договору финансовой аренды (лизинга) дорожной техники</t>
  </si>
  <si>
    <t>Подпрограмма «Развитие и содержание авиационного комплекса»</t>
  </si>
  <si>
    <t xml:space="preserve">Содержание вертолетных площадок </t>
  </si>
  <si>
    <t>Муниципальная программа «Содержание, развитие и ремонт инфраструктуры городского округа Эгвекинот»</t>
  </si>
  <si>
    <t>Капитальный ремонт муниципального жилищного фонда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</si>
  <si>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</si>
  <si>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</si>
  <si>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</si>
  <si>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</si>
  <si>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</si>
  <si>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Ремонт, модернизация и реконструкция инженерно-технических сетей </t>
  </si>
  <si>
    <t>Реализация проектов инициативного бюджетирования в городском округе Эгвекинот (Инициативный проект №1)</t>
  </si>
  <si>
    <t>Реализация проектов инициативного бюджетирования в городском округе Эгвекинот (Инициативный проект №2)</t>
  </si>
  <si>
    <t>Обеспечение мероприятий по развитию жилищного строительства</t>
  </si>
  <si>
    <t>Реализация проекта "1000 дворов"</t>
  </si>
  <si>
    <t>Муниципальная программа «Безопасность населения в городском округе Эгвекинот»</t>
  </si>
  <si>
    <t xml:space="preserve">Информирование населения в области пожарной безопасности и безопасного поведения на водных объектах </t>
  </si>
  <si>
    <t xml:space="preserve">Экономическое стимулирование участия граждан в добровольной пожарной охране </t>
  </si>
  <si>
    <t>Информирование населения в области гражданской обороны, защиты населения от чрезвычайных ситуаций природного и техногенного характера</t>
  </si>
  <si>
    <t>Муниципальная программа «Стимулирование экономической активности населения городского округа Эгвекинот»</t>
  </si>
  <si>
    <t>Подпрограмма «Муниципальная поддержка малого и среднего предпринимательства»</t>
  </si>
  <si>
    <t>Подпрограмма «Финансовая поддержка субъектов предпринимательской деятельности, осуществляющих деятельность в сельской местности»</t>
  </si>
  <si>
    <t xml:space="preserve">Финансовая поддержка субъектов предпринимательской деятельности, осуществляющих деятельность в сельской местности </t>
  </si>
  <si>
    <t>Муниципальная программа «Поддержка развития пищевой промышленности и торговли в городском округе Эгвекинот»</t>
  </si>
  <si>
    <t>Подпрограмма «Финансовая поддержка производителей социально значимых видов хлеба»</t>
  </si>
  <si>
    <t>Финансовая поддержка производства социально-значимых видов хлеба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</si>
  <si>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</si>
  <si>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 xml:space="preserve">Обеспечение жителей округа социально значимыми продовольственными товарами </t>
  </si>
  <si>
    <t>Муниципальная программа «Развитие образования, культуры и молодёжной политики в городском округе Эгвекинот»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</si>
  <si>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</si>
  <si>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r>
      <t xml:space="preserve">Расходы на обеспечение деятельности (оказание услуг) детских дошкольных учреждений </t>
    </r>
    <r>
      <rPr>
        <i/>
        <sz val="10"/>
        <rFont val="Times New Roman"/>
        <family val="1"/>
        <charset val="204"/>
      </rPr>
      <t>(окружной бюджет)</t>
    </r>
  </si>
  <si>
    <t xml:space="preserve">Молодежная политика и организация отдыха детей в городском округе Эгвекинот   </t>
  </si>
  <si>
    <t>Реализация мероприятий по проведению оздоровительной кампании детей, находящихся в трудной жизненной ситуации</t>
  </si>
  <si>
    <t xml:space="preserve">Выполнение ремонтных работ в муниципальных учреждениях культуры и спорта </t>
  </si>
  <si>
    <t xml:space="preserve">Приобретение оборудования на реализацию мероприятий по поддержке творчества обучающихся инженерной направленности </t>
  </si>
  <si>
    <t>Обустройство и восстановление воинских захоронений, находящихся в государственной (муниципальной) собственности</t>
  </si>
  <si>
    <t xml:space="preserve">Организация бесплатного горячего питания для обучающихся, осваивающих образовательные программы начального общего образования </t>
  </si>
  <si>
    <t>Поддержка кадетского движения в Чукотском автономном округе</t>
  </si>
  <si>
    <t>27</t>
  </si>
  <si>
    <t>28</t>
  </si>
  <si>
    <t xml:space="preserve">Организация и проведение юбилейных и праздничных мероприятий по сохранению и развитию культурного наследия народов Чукотского автономного округа </t>
  </si>
  <si>
    <t xml:space="preserve">Расходы бюджетных и автономных учреждений, не связанные с выполнением муниципального задания </t>
  </si>
  <si>
    <t>Государственная поддержка отрасли культуры</t>
  </si>
  <si>
    <t>Подпрограмма «Финансовое обеспечение муниципального задания на оказание муниципальных услуг (выполнение работ)»</t>
  </si>
  <si>
    <t>Муниципальная программа «Развитие физической культуры и спорта в городском округе Эгвекинот»</t>
  </si>
  <si>
    <t>Подпрограмма «Развитие физической культуры и спорта»</t>
  </si>
  <si>
    <t>за 1 полугодие 2023 год</t>
  </si>
  <si>
    <t>Утверждено на 2023 год (тыс.руб.)</t>
  </si>
  <si>
    <t>Освоено за 1 полугодие 2023 г. (тыс. руб.)</t>
  </si>
  <si>
    <t>Утверждено на 2023 г.
(тыс. руб.)</t>
  </si>
  <si>
    <r>
      <t xml:space="preserve">Начальник Управления ФЭИ                            </t>
    </r>
    <r>
      <rPr>
        <u/>
        <sz val="11"/>
        <rFont val="Times New Roman"/>
        <family val="1"/>
        <charset val="204"/>
      </rPr>
      <t xml:space="preserve">                                      </t>
    </r>
    <r>
      <rPr>
        <sz val="11"/>
        <rFont val="Times New Roman"/>
        <family val="1"/>
        <charset val="204"/>
      </rPr>
      <t xml:space="preserve">                                                 А.В. Шпак</t>
    </r>
  </si>
  <si>
    <r>
      <t xml:space="preserve">                                                                      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 (подпись)</t>
    </r>
  </si>
  <si>
    <t>Возмещение затрат на доставку товарно-материальных ценностей в населенные пункты городского округа Эгвекинот</t>
  </si>
  <si>
    <t>Финансовое обеспечение затрат, связанных с проведением капитального ремонта (заменой) ветхих сетей системы теплоснабжения, водоснабжения, водоотведения и электроснабжения, расположенных на территории городского округа Эгвекинот, в соответствии с решением Иультинского районного суда Чукотского автономного округа от 28 января 2019 г. № 2-4/2019</t>
  </si>
  <si>
    <t>Финансовое обеспечение затрат, связанных с проведением капитального ремонта, ремонта муниципального имущества находящегося в хозяйственном ведении Муниципального унитарного предприятия жилищно-коммунального хозяйства «Иультинское» в городском округе Эгвекинот</t>
  </si>
  <si>
    <t>Реализация проектов инициативного бюджетирования в городском округе Эгвекинот (резерв)</t>
  </si>
  <si>
    <t>Содействие развитию индивидуального жилищного строительства</t>
  </si>
  <si>
    <t>Мероприятия по текущему ремонту одноквартирных жилых домов городского округа Эгвекинот</t>
  </si>
  <si>
    <t>Поддержка «северного завоза» потребительских товаров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</si>
  <si>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</si>
  <si>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Приобретение оборудования и товарно-материальных ценностей для нужд муниципальных образовательных организаций</t>
  </si>
  <si>
    <t>Ремонт групп для детей с ограниченными возможностями здоровья детского сада "Алёнушка" п. Эгвекинот</t>
  </si>
  <si>
    <t>Поддержка школьных театров</t>
  </si>
  <si>
    <t xml:space="preserve">Техническое оснащение муниципальных музеев </t>
  </si>
  <si>
    <t>Реконструкция и капитальный ремонт муниципальных музеев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</si>
  <si>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</si>
  <si>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Подпрограмма «Патриотическое воспитание граждан городского округа Эгвекинот»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</si>
  <si>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</si>
  <si>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Создание "умных" спортивных площадок</t>
  </si>
  <si>
    <t xml:space="preserve">Оснащение объектов спортивной инфраструктуры спортивно-технологическим оборудованием </t>
  </si>
  <si>
    <t>13 июля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</si>
</sst>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#,##0.0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Arial Cyr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0" fillId="0" borderId="0"/>
    <xf numFmtId="4" fontId="24" fillId="0" borderId="9">
      <alignment horizontal="right" vertical="top" shrinkToFit="1"/>
    </xf>
  </cellStyleXfs>
  <cellXfs count="161">
    <xf numFmtId="0" fontId="0" fillId="0" borderId="0" xfId="0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wrapText="1"/>
    </xf>
    <xf numFmtId="165" fontId="6" fillId="0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8" fillId="0" borderId="0" xfId="0" applyFont="1" applyFill="1" applyAlignment="1"/>
    <xf numFmtId="49" fontId="6" fillId="0" borderId="2" xfId="0" applyNumberFormat="1" applyFont="1" applyFill="1" applyBorder="1" applyAlignment="1">
      <alignment horizontal="left" vertical="center" wrapText="1"/>
    </xf>
    <xf numFmtId="49" fontId="10" fillId="0" borderId="0" xfId="0" applyNumberFormat="1" applyFont="1"/>
    <xf numFmtId="0" fontId="11" fillId="0" borderId="0" xfId="0" applyFont="1" applyFill="1" applyAlignment="1">
      <alignment wrapText="1"/>
    </xf>
    <xf numFmtId="164" fontId="10" fillId="0" borderId="0" xfId="0" applyNumberFormat="1" applyFont="1" applyFill="1" applyAlignment="1">
      <alignment horizontal="center" vertical="center"/>
    </xf>
    <xf numFmtId="49" fontId="10" fillId="0" borderId="0" xfId="1" applyNumberFormat="1" applyFont="1"/>
    <xf numFmtId="0" fontId="11" fillId="0" borderId="0" xfId="1" applyFont="1" applyAlignment="1">
      <alignment wrapText="1"/>
    </xf>
    <xf numFmtId="49" fontId="6" fillId="0" borderId="0" xfId="1" applyNumberFormat="1" applyFont="1" applyFill="1"/>
    <xf numFmtId="0" fontId="3" fillId="0" borderId="0" xfId="1" applyFont="1" applyFill="1" applyBorder="1" applyAlignment="1">
      <alignment horizontal="center"/>
    </xf>
    <xf numFmtId="49" fontId="7" fillId="0" borderId="2" xfId="1" applyNumberFormat="1" applyFont="1" applyFill="1" applyBorder="1" applyAlignment="1">
      <alignment horizontal="center"/>
    </xf>
    <xf numFmtId="49" fontId="7" fillId="0" borderId="2" xfId="1" applyNumberFormat="1" applyFont="1" applyFill="1" applyBorder="1" applyAlignment="1">
      <alignment horizontal="center" wrapText="1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left" vertical="center" wrapText="1"/>
    </xf>
    <xf numFmtId="165" fontId="6" fillId="0" borderId="2" xfId="1" applyNumberFormat="1" applyFont="1" applyFill="1" applyBorder="1" applyAlignment="1">
      <alignment horizontal="center" vertical="center"/>
    </xf>
    <xf numFmtId="49" fontId="8" fillId="3" borderId="2" xfId="1" applyNumberFormat="1" applyFont="1" applyFill="1" applyBorder="1" applyAlignment="1">
      <alignment horizontal="center" vertical="center"/>
    </xf>
    <xf numFmtId="49" fontId="8" fillId="3" borderId="2" xfId="1" applyNumberFormat="1" applyFont="1" applyFill="1" applyBorder="1" applyAlignment="1">
      <alignment horizontal="left" wrapText="1"/>
    </xf>
    <xf numFmtId="165" fontId="8" fillId="3" borderId="2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/>
    <xf numFmtId="49" fontId="8" fillId="0" borderId="0" xfId="1" applyNumberFormat="1" applyFont="1" applyFill="1" applyBorder="1" applyAlignment="1">
      <alignment horizontal="left" wrapText="1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/>
    <xf numFmtId="0" fontId="8" fillId="0" borderId="0" xfId="1" applyFont="1" applyFill="1" applyAlignment="1"/>
    <xf numFmtId="0" fontId="6" fillId="0" borderId="6" xfId="1" applyFont="1" applyBorder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/>
    </xf>
    <xf numFmtId="49" fontId="6" fillId="5" borderId="2" xfId="0" applyNumberFormat="1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left" wrapText="1"/>
    </xf>
    <xf numFmtId="165" fontId="8" fillId="5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Border="1"/>
    <xf numFmtId="49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0" fontId="16" fillId="0" borderId="0" xfId="0" applyFont="1" applyBorder="1" applyAlignment="1"/>
    <xf numFmtId="0" fontId="8" fillId="0" borderId="0" xfId="0" applyFont="1" applyFill="1" applyAlignment="1">
      <alignment horizontal="center"/>
    </xf>
    <xf numFmtId="164" fontId="10" fillId="0" borderId="0" xfId="1" applyNumberFormat="1" applyFont="1" applyFill="1" applyAlignment="1">
      <alignment horizontal="center"/>
    </xf>
    <xf numFmtId="49" fontId="17" fillId="0" borderId="2" xfId="1" applyNumberFormat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16" fillId="0" borderId="0" xfId="0" applyFont="1"/>
    <xf numFmtId="49" fontId="8" fillId="0" borderId="2" xfId="0" applyNumberFormat="1" applyFont="1" applyFill="1" applyBorder="1" applyAlignment="1">
      <alignment wrapText="1"/>
    </xf>
    <xf numFmtId="0" fontId="10" fillId="0" borderId="0" xfId="1"/>
    <xf numFmtId="166" fontId="6" fillId="0" borderId="2" xfId="1" applyNumberFormat="1" applyFont="1" applyFill="1" applyBorder="1" applyAlignment="1">
      <alignment horizontal="center" vertical="center"/>
    </xf>
    <xf numFmtId="166" fontId="9" fillId="0" borderId="2" xfId="1" applyNumberFormat="1" applyFont="1" applyFill="1" applyBorder="1" applyAlignment="1">
      <alignment horizontal="center" vertical="center"/>
    </xf>
    <xf numFmtId="0" fontId="19" fillId="0" borderId="0" xfId="1" applyFont="1"/>
    <xf numFmtId="165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20" fillId="0" borderId="0" xfId="0" applyFont="1" applyFill="1"/>
    <xf numFmtId="0" fontId="19" fillId="0" borderId="0" xfId="0" applyFont="1" applyFill="1"/>
    <xf numFmtId="164" fontId="19" fillId="0" borderId="0" xfId="0" applyNumberFormat="1" applyFont="1"/>
    <xf numFmtId="0" fontId="19" fillId="0" borderId="0" xfId="0" applyFont="1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8" fillId="6" borderId="2" xfId="0" applyNumberFormat="1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horizontal="left" wrapText="1"/>
    </xf>
    <xf numFmtId="165" fontId="8" fillId="6" borderId="2" xfId="0" applyNumberFormat="1" applyFont="1" applyFill="1" applyBorder="1" applyAlignment="1">
      <alignment horizontal="center" vertical="center"/>
    </xf>
    <xf numFmtId="49" fontId="7" fillId="6" borderId="2" xfId="0" applyNumberFormat="1" applyFont="1" applyFill="1" applyBorder="1" applyAlignment="1">
      <alignment horizontal="center"/>
    </xf>
    <xf numFmtId="49" fontId="6" fillId="6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 wrapText="1"/>
    </xf>
    <xf numFmtId="165" fontId="6" fillId="6" borderId="2" xfId="0" applyNumberFormat="1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wrapText="1"/>
    </xf>
    <xf numFmtId="0" fontId="21" fillId="0" borderId="0" xfId="0" applyFont="1"/>
    <xf numFmtId="0" fontId="16" fillId="0" borderId="0" xfId="0" applyFont="1" applyFill="1"/>
    <xf numFmtId="0" fontId="3" fillId="0" borderId="0" xfId="0" applyFont="1" applyFill="1" applyBorder="1" applyAlignment="1">
      <alignment horizontal="center"/>
    </xf>
    <xf numFmtId="164" fontId="14" fillId="0" borderId="0" xfId="0" applyNumberFormat="1" applyFont="1"/>
    <xf numFmtId="0" fontId="11" fillId="0" borderId="0" xfId="0" applyFont="1" applyAlignment="1">
      <alignment wrapText="1"/>
    </xf>
    <xf numFmtId="164" fontId="10" fillId="0" borderId="0" xfId="0" applyNumberFormat="1" applyFont="1" applyAlignment="1">
      <alignment horizontal="center" vertical="center"/>
    </xf>
    <xf numFmtId="164" fontId="5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Alignment="1">
      <alignment horizontal="center" vertical="center"/>
    </xf>
    <xf numFmtId="164" fontId="5" fillId="0" borderId="0" xfId="0" applyNumberFormat="1" applyFont="1"/>
    <xf numFmtId="49" fontId="1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/>
    <xf numFmtId="164" fontId="5" fillId="0" borderId="0" xfId="0" applyNumberFormat="1" applyFont="1" applyFill="1"/>
    <xf numFmtId="49" fontId="6" fillId="0" borderId="8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wrapText="1"/>
    </xf>
    <xf numFmtId="0" fontId="23" fillId="0" borderId="2" xfId="0" applyFont="1" applyBorder="1" applyAlignment="1">
      <alignment wrapText="1"/>
    </xf>
    <xf numFmtId="49" fontId="8" fillId="0" borderId="4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 wrapText="1"/>
    </xf>
    <xf numFmtId="49" fontId="17" fillId="0" borderId="2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wrapText="1"/>
    </xf>
    <xf numFmtId="164" fontId="14" fillId="0" borderId="0" xfId="0" applyNumberFormat="1" applyFont="1" applyBorder="1"/>
    <xf numFmtId="165" fontId="6" fillId="0" borderId="2" xfId="0" applyNumberFormat="1" applyFont="1" applyFill="1" applyBorder="1"/>
    <xf numFmtId="0" fontId="0" fillId="0" borderId="0" xfId="0" applyFont="1"/>
    <xf numFmtId="165" fontId="9" fillId="0" borderId="2" xfId="1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4" fillId="2" borderId="5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wrapText="1"/>
    </xf>
    <xf numFmtId="49" fontId="8" fillId="0" borderId="6" xfId="1" applyNumberFormat="1" applyFont="1" applyFill="1" applyBorder="1" applyAlignment="1">
      <alignment horizontal="center" wrapText="1"/>
    </xf>
    <xf numFmtId="49" fontId="8" fillId="0" borderId="7" xfId="1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8" fillId="4" borderId="2" xfId="0" applyNumberFormat="1" applyFont="1" applyFill="1" applyBorder="1" applyAlignment="1">
      <alignment horizontal="center" wrapText="1"/>
    </xf>
    <xf numFmtId="0" fontId="16" fillId="4" borderId="2" xfId="0" applyFont="1" applyFill="1" applyBorder="1" applyAlignment="1">
      <alignment horizontal="center"/>
    </xf>
    <xf numFmtId="49" fontId="8" fillId="6" borderId="2" xfId="0" applyNumberFormat="1" applyFont="1" applyFill="1" applyBorder="1" applyAlignment="1">
      <alignment horizontal="center" wrapText="1"/>
    </xf>
    <xf numFmtId="0" fontId="16" fillId="6" borderId="2" xfId="0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/>
    </xf>
    <xf numFmtId="49" fontId="8" fillId="0" borderId="2" xfId="1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</cellXfs>
  <cellStyles count="3">
    <cellStyle name="xl40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2"/>
  <sheetViews>
    <sheetView tabSelected="1" zoomScaleNormal="100" workbookViewId="0">
      <selection activeCell="H293" sqref="H293"/>
    </sheetView>
  </sheetViews>
  <sheetFormatPr defaultRowHeight="15" x14ac:dyDescent="0.25"/>
  <cols>
    <col min="1" max="1" width="5.7109375" bestFit="1" customWidth="1"/>
    <col min="2" max="2" width="82.7109375" customWidth="1"/>
    <col min="3" max="3" width="12.7109375" style="62" bestFit="1" customWidth="1"/>
    <col min="4" max="4" width="14.140625" style="62" customWidth="1"/>
    <col min="5" max="5" width="12.5703125" bestFit="1" customWidth="1"/>
  </cols>
  <sheetData>
    <row r="1" spans="1:14" ht="18.75" customHeight="1" x14ac:dyDescent="0.3">
      <c r="A1" s="143" t="s">
        <v>0</v>
      </c>
      <c r="B1" s="143"/>
      <c r="C1" s="143"/>
      <c r="D1" s="143"/>
    </row>
    <row r="2" spans="1:14" ht="18.75" x14ac:dyDescent="0.3">
      <c r="A2" s="144" t="s">
        <v>155</v>
      </c>
      <c r="B2" s="144"/>
      <c r="C2" s="144"/>
      <c r="D2" s="144"/>
    </row>
    <row r="3" spans="1:14" ht="15.75" x14ac:dyDescent="0.25">
      <c r="A3" s="1"/>
      <c r="B3" s="1"/>
      <c r="C3" s="1"/>
    </row>
    <row r="4" spans="1:14" ht="15.75" x14ac:dyDescent="0.25">
      <c r="A4" s="147" t="s">
        <v>1</v>
      </c>
      <c r="B4" s="147"/>
      <c r="C4" s="147"/>
      <c r="D4" s="147"/>
    </row>
    <row r="5" spans="1:14" x14ac:dyDescent="0.25">
      <c r="A5" s="148" t="s">
        <v>2</v>
      </c>
      <c r="B5" s="148"/>
      <c r="C5" s="148"/>
      <c r="D5" s="148"/>
    </row>
    <row r="6" spans="1:14" ht="15.75" x14ac:dyDescent="0.25">
      <c r="A6" s="2"/>
      <c r="B6" s="2"/>
      <c r="C6" s="48"/>
    </row>
    <row r="7" spans="1:14" ht="33" customHeight="1" x14ac:dyDescent="0.25">
      <c r="A7" s="135" t="s">
        <v>93</v>
      </c>
      <c r="B7" s="135"/>
      <c r="C7" s="135"/>
      <c r="D7" s="135"/>
    </row>
    <row r="8" spans="1:14" ht="15.75" x14ac:dyDescent="0.25">
      <c r="A8" s="3"/>
      <c r="B8" s="4"/>
      <c r="C8" s="47"/>
      <c r="D8" s="47"/>
    </row>
    <row r="9" spans="1:14" ht="15" customHeight="1" x14ac:dyDescent="0.25">
      <c r="A9" s="145" t="s">
        <v>3</v>
      </c>
      <c r="B9" s="146" t="s">
        <v>4</v>
      </c>
      <c r="C9" s="133" t="s">
        <v>156</v>
      </c>
      <c r="D9" s="133" t="s">
        <v>157</v>
      </c>
    </row>
    <row r="10" spans="1:14" x14ac:dyDescent="0.25">
      <c r="A10" s="145"/>
      <c r="B10" s="146"/>
      <c r="C10" s="149"/>
      <c r="D10" s="149"/>
    </row>
    <row r="11" spans="1:14" ht="15" customHeight="1" x14ac:dyDescent="0.25">
      <c r="A11" s="145"/>
      <c r="B11" s="146"/>
      <c r="C11" s="149"/>
      <c r="D11" s="149"/>
    </row>
    <row r="12" spans="1:14" x14ac:dyDescent="0.25">
      <c r="A12" s="5" t="s">
        <v>5</v>
      </c>
      <c r="B12" s="6">
        <v>2</v>
      </c>
      <c r="C12" s="5" t="s">
        <v>6</v>
      </c>
      <c r="D12" s="5" t="s">
        <v>13</v>
      </c>
    </row>
    <row r="13" spans="1:14" ht="30" customHeight="1" x14ac:dyDescent="0.25">
      <c r="A13" s="7" t="s">
        <v>5</v>
      </c>
      <c r="B13" s="8" t="s">
        <v>94</v>
      </c>
      <c r="C13" s="9">
        <v>10</v>
      </c>
      <c r="D13" s="9">
        <v>0</v>
      </c>
    </row>
    <row r="14" spans="1:14" x14ac:dyDescent="0.25">
      <c r="A14" s="81"/>
      <c r="B14" s="82" t="s">
        <v>15</v>
      </c>
      <c r="C14" s="83">
        <f>SUM(C13:C13)</f>
        <v>10</v>
      </c>
      <c r="D14" s="83">
        <f>SUM(D13:D13)</f>
        <v>0</v>
      </c>
    </row>
    <row r="15" spans="1:14" x14ac:dyDescent="0.25">
      <c r="A15" s="10"/>
      <c r="B15" s="11"/>
      <c r="C15" s="38"/>
      <c r="D15" s="38"/>
    </row>
    <row r="16" spans="1:14" ht="34.5" customHeight="1" x14ac:dyDescent="0.25">
      <c r="A16" s="135" t="s">
        <v>95</v>
      </c>
      <c r="B16" s="150"/>
      <c r="C16" s="150"/>
      <c r="D16" s="150"/>
      <c r="E16" s="80"/>
      <c r="F16" s="80"/>
      <c r="G16" s="80"/>
      <c r="H16" s="80"/>
      <c r="I16" s="80"/>
      <c r="J16" s="80"/>
      <c r="K16" s="80"/>
      <c r="L16" s="80"/>
      <c r="M16" s="80"/>
      <c r="N16" s="80"/>
    </row>
    <row r="17" spans="1:5" x14ac:dyDescent="0.25">
      <c r="A17" s="10"/>
      <c r="B17" s="11"/>
      <c r="C17" s="12"/>
    </row>
    <row r="18" spans="1:5" x14ac:dyDescent="0.25">
      <c r="A18" s="145" t="s">
        <v>3</v>
      </c>
      <c r="B18" s="146" t="s">
        <v>4</v>
      </c>
      <c r="C18" s="133" t="s">
        <v>156</v>
      </c>
      <c r="D18" s="133" t="s">
        <v>44</v>
      </c>
    </row>
    <row r="19" spans="1:5" x14ac:dyDescent="0.25">
      <c r="A19" s="145"/>
      <c r="B19" s="146"/>
      <c r="C19" s="149"/>
      <c r="D19" s="149"/>
    </row>
    <row r="20" spans="1:5" x14ac:dyDescent="0.25">
      <c r="A20" s="145"/>
      <c r="B20" s="146"/>
      <c r="C20" s="149"/>
      <c r="D20" s="149"/>
    </row>
    <row r="21" spans="1:5" x14ac:dyDescent="0.25">
      <c r="A21" s="5" t="s">
        <v>5</v>
      </c>
      <c r="B21" s="6">
        <v>2</v>
      </c>
      <c r="C21" s="5" t="s">
        <v>6</v>
      </c>
      <c r="D21" s="5" t="s">
        <v>13</v>
      </c>
    </row>
    <row r="22" spans="1:5" x14ac:dyDescent="0.25">
      <c r="A22" s="141" t="s">
        <v>96</v>
      </c>
      <c r="B22" s="141"/>
      <c r="C22" s="141"/>
      <c r="D22" s="141"/>
    </row>
    <row r="23" spans="1:5" ht="39" customHeight="1" x14ac:dyDescent="0.25">
      <c r="A23" s="7" t="s">
        <v>5</v>
      </c>
      <c r="B23" s="8" t="s">
        <v>97</v>
      </c>
      <c r="C23" s="9">
        <v>100</v>
      </c>
      <c r="D23" s="9">
        <v>0</v>
      </c>
    </row>
    <row r="24" spans="1:5" x14ac:dyDescent="0.25">
      <c r="A24" s="81"/>
      <c r="B24" s="82" t="s">
        <v>15</v>
      </c>
      <c r="C24" s="83">
        <f>SUM(C23)</f>
        <v>100</v>
      </c>
      <c r="D24" s="83">
        <f>SUM(D23)</f>
        <v>0</v>
      </c>
    </row>
    <row r="25" spans="1:5" x14ac:dyDescent="0.25">
      <c r="A25" s="10"/>
      <c r="B25" s="11"/>
      <c r="C25" s="12"/>
    </row>
    <row r="26" spans="1:5" ht="28.5" customHeight="1" x14ac:dyDescent="0.25">
      <c r="A26" s="135" t="s">
        <v>98</v>
      </c>
      <c r="B26" s="135"/>
      <c r="C26" s="135"/>
      <c r="D26" s="135"/>
      <c r="E26" s="55"/>
    </row>
    <row r="27" spans="1:5" ht="15.75" x14ac:dyDescent="0.25">
      <c r="A27" s="3"/>
      <c r="B27" s="4"/>
      <c r="C27" s="47"/>
      <c r="D27" s="47"/>
      <c r="E27" s="4"/>
    </row>
    <row r="28" spans="1:5" ht="15" customHeight="1" x14ac:dyDescent="0.25">
      <c r="A28" s="141" t="s">
        <v>16</v>
      </c>
      <c r="B28" s="141"/>
      <c r="C28" s="141"/>
      <c r="D28" s="141"/>
      <c r="E28" s="56"/>
    </row>
    <row r="29" spans="1:5" s="66" customFormat="1" ht="25.5" x14ac:dyDescent="0.2">
      <c r="A29" s="7" t="s">
        <v>5</v>
      </c>
      <c r="B29" s="13" t="s">
        <v>99</v>
      </c>
      <c r="C29" s="9">
        <v>17160</v>
      </c>
      <c r="D29" s="9">
        <v>1652.4</v>
      </c>
    </row>
    <row r="30" spans="1:5" x14ac:dyDescent="0.25">
      <c r="A30" s="81"/>
      <c r="B30" s="82" t="s">
        <v>20</v>
      </c>
      <c r="C30" s="83">
        <f>SUM(C29)</f>
        <v>17160</v>
      </c>
      <c r="D30" s="83">
        <f>SUM(D29)</f>
        <v>1652.4</v>
      </c>
      <c r="E30" s="16"/>
    </row>
    <row r="31" spans="1:5" s="66" customFormat="1" ht="18.75" customHeight="1" x14ac:dyDescent="0.2">
      <c r="A31" s="5"/>
      <c r="B31" s="151" t="s">
        <v>21</v>
      </c>
      <c r="C31" s="152"/>
      <c r="D31" s="152"/>
    </row>
    <row r="32" spans="1:5" s="66" customFormat="1" ht="12.75" x14ac:dyDescent="0.2">
      <c r="A32" s="7" t="s">
        <v>5</v>
      </c>
      <c r="B32" s="13" t="s">
        <v>92</v>
      </c>
      <c r="C32" s="9">
        <f>SUM(C33:C40)</f>
        <v>109236.29999999999</v>
      </c>
      <c r="D32" s="9">
        <f>SUM(D33:D40)</f>
        <v>38502.5</v>
      </c>
    </row>
    <row r="33" spans="1:4" s="66" customFormat="1" ht="25.5" x14ac:dyDescent="0.2">
      <c r="A33" s="7"/>
      <c r="B33" s="13" t="s">
        <v>100</v>
      </c>
      <c r="C33" s="9">
        <v>20658.2</v>
      </c>
      <c r="D33" s="9">
        <v>11273.3</v>
      </c>
    </row>
    <row r="34" spans="1:4" s="66" customFormat="1" ht="38.25" x14ac:dyDescent="0.2">
      <c r="A34" s="7"/>
      <c r="B34" s="13" t="s">
        <v>101</v>
      </c>
      <c r="C34" s="9">
        <v>10523.2</v>
      </c>
      <c r="D34" s="9">
        <v>0</v>
      </c>
    </row>
    <row r="35" spans="1:4" s="66" customFormat="1" ht="25.5" x14ac:dyDescent="0.2">
      <c r="A35" s="7"/>
      <c r="B35" s="13" t="s">
        <v>161</v>
      </c>
      <c r="C35" s="9">
        <v>2000</v>
      </c>
      <c r="D35" s="9">
        <v>0</v>
      </c>
    </row>
    <row r="36" spans="1:4" s="66" customFormat="1" ht="25.5" x14ac:dyDescent="0.2">
      <c r="A36" s="7"/>
      <c r="B36" s="13" t="s">
        <v>103</v>
      </c>
      <c r="C36" s="9">
        <v>34000</v>
      </c>
      <c r="D36" s="9">
        <v>17000</v>
      </c>
    </row>
    <row r="37" spans="1:4" s="66" customFormat="1" ht="51" x14ac:dyDescent="0.2">
      <c r="A37" s="7"/>
      <c r="B37" s="13" t="s">
        <v>162</v>
      </c>
      <c r="C37" s="9">
        <v>20000</v>
      </c>
      <c r="D37" s="9">
        <v>5553</v>
      </c>
    </row>
    <row r="38" spans="1:4" s="66" customFormat="1" ht="38.25" x14ac:dyDescent="0.2">
      <c r="A38" s="7"/>
      <c r="B38" s="13" t="s">
        <v>163</v>
      </c>
      <c r="C38" s="9">
        <v>6687</v>
      </c>
      <c r="D38" s="9">
        <v>0</v>
      </c>
    </row>
    <row r="39" spans="1:4" s="66" customFormat="1" ht="25.5" x14ac:dyDescent="0.2">
      <c r="A39" s="7"/>
      <c r="B39" s="13" t="s">
        <v>102</v>
      </c>
      <c r="C39" s="9">
        <v>4519.7</v>
      </c>
      <c r="D39" s="9">
        <v>156.19999999999999</v>
      </c>
    </row>
    <row r="40" spans="1:4" s="66" customFormat="1" ht="25.5" x14ac:dyDescent="0.2">
      <c r="A40" s="7"/>
      <c r="B40" s="13" t="s">
        <v>104</v>
      </c>
      <c r="C40" s="72">
        <f>SUM(C41:C42)</f>
        <v>10848.199999999999</v>
      </c>
      <c r="D40" s="72">
        <f>SUM(D41:D42)</f>
        <v>4520</v>
      </c>
    </row>
    <row r="41" spans="1:4" s="66" customFormat="1" ht="12.75" x14ac:dyDescent="0.2">
      <c r="A41" s="7"/>
      <c r="B41" s="37" t="s">
        <v>18</v>
      </c>
      <c r="C41" s="72">
        <v>10837.3</v>
      </c>
      <c r="D41" s="72">
        <v>4515.5</v>
      </c>
    </row>
    <row r="42" spans="1:4" s="66" customFormat="1" ht="12.75" x14ac:dyDescent="0.2">
      <c r="A42" s="7"/>
      <c r="B42" s="37" t="s">
        <v>19</v>
      </c>
      <c r="C42" s="72">
        <v>10.9</v>
      </c>
      <c r="D42" s="72">
        <v>4.5</v>
      </c>
    </row>
    <row r="43" spans="1:4" s="66" customFormat="1" ht="14.25" customHeight="1" x14ac:dyDescent="0.2">
      <c r="A43" s="81"/>
      <c r="B43" s="82" t="s">
        <v>20</v>
      </c>
      <c r="C43" s="83">
        <f>SUM(C32)</f>
        <v>109236.29999999999</v>
      </c>
      <c r="D43" s="83">
        <f>SUM(D32)</f>
        <v>38502.5</v>
      </c>
    </row>
    <row r="44" spans="1:4" s="66" customFormat="1" ht="12" hidden="1" customHeight="1" x14ac:dyDescent="0.2">
      <c r="A44" s="84"/>
      <c r="B44" s="153" t="s">
        <v>48</v>
      </c>
      <c r="C44" s="154"/>
      <c r="D44" s="154"/>
    </row>
    <row r="45" spans="1:4" s="66" customFormat="1" ht="25.5" hidden="1" x14ac:dyDescent="0.2">
      <c r="A45" s="85" t="s">
        <v>5</v>
      </c>
      <c r="B45" s="86" t="s">
        <v>49</v>
      </c>
      <c r="C45" s="87"/>
      <c r="D45" s="87">
        <v>0</v>
      </c>
    </row>
    <row r="46" spans="1:4" s="66" customFormat="1" ht="25.5" hidden="1" x14ac:dyDescent="0.2">
      <c r="A46" s="85" t="s">
        <v>17</v>
      </c>
      <c r="B46" s="86" t="s">
        <v>50</v>
      </c>
      <c r="C46" s="87"/>
      <c r="D46" s="87">
        <v>0</v>
      </c>
    </row>
    <row r="47" spans="1:4" s="66" customFormat="1" ht="12" hidden="1" customHeight="1" x14ac:dyDescent="0.2">
      <c r="A47" s="81"/>
      <c r="B47" s="82" t="s">
        <v>20</v>
      </c>
      <c r="C47" s="83">
        <f>C45+C46</f>
        <v>0</v>
      </c>
      <c r="D47" s="83">
        <v>0</v>
      </c>
    </row>
    <row r="48" spans="1:4" s="66" customFormat="1" ht="12" customHeight="1" x14ac:dyDescent="0.2">
      <c r="A48" s="81"/>
      <c r="B48" s="82" t="s">
        <v>15</v>
      </c>
      <c r="C48" s="83">
        <f>SUM(C30,C43,C47)</f>
        <v>126396.29999999999</v>
      </c>
      <c r="D48" s="83">
        <f>SUM(D30,D43,D47)</f>
        <v>40154.9</v>
      </c>
    </row>
    <row r="49" spans="1:6" ht="15.75" x14ac:dyDescent="0.25">
      <c r="A49" s="45"/>
      <c r="B49" s="4"/>
      <c r="C49" s="4"/>
      <c r="E49" s="49"/>
    </row>
    <row r="50" spans="1:6" ht="15.75" x14ac:dyDescent="0.25">
      <c r="A50" s="135" t="s">
        <v>105</v>
      </c>
      <c r="B50" s="135"/>
      <c r="C50" s="135"/>
      <c r="D50" s="135"/>
      <c r="E50" s="55"/>
    </row>
    <row r="51" spans="1:6" ht="15.75" x14ac:dyDescent="0.25">
      <c r="A51" s="45"/>
      <c r="B51" s="4"/>
      <c r="C51" s="4"/>
      <c r="D51" s="4"/>
      <c r="E51" s="4"/>
    </row>
    <row r="52" spans="1:6" s="66" customFormat="1" ht="12" customHeight="1" x14ac:dyDescent="0.2">
      <c r="A52" s="5"/>
      <c r="B52" s="151" t="s">
        <v>106</v>
      </c>
      <c r="C52" s="152"/>
      <c r="D52" s="152"/>
    </row>
    <row r="53" spans="1:6" s="66" customFormat="1" ht="12.75" x14ac:dyDescent="0.2">
      <c r="A53" s="7" t="s">
        <v>5</v>
      </c>
      <c r="B53" s="13" t="s">
        <v>107</v>
      </c>
      <c r="C53" s="9">
        <v>23024.400000000001</v>
      </c>
      <c r="D53" s="9">
        <v>7558</v>
      </c>
    </row>
    <row r="54" spans="1:6" s="66" customFormat="1" ht="12" customHeight="1" x14ac:dyDescent="0.2">
      <c r="A54" s="81"/>
      <c r="B54" s="82" t="s">
        <v>20</v>
      </c>
      <c r="C54" s="83">
        <f>SUM(C53)</f>
        <v>23024.400000000001</v>
      </c>
      <c r="D54" s="83">
        <f>SUM(D53)</f>
        <v>7558</v>
      </c>
    </row>
    <row r="55" spans="1:6" s="66" customFormat="1" ht="12" customHeight="1" x14ac:dyDescent="0.2">
      <c r="A55" s="5"/>
      <c r="B55" s="151" t="s">
        <v>108</v>
      </c>
      <c r="C55" s="152"/>
      <c r="D55" s="152"/>
    </row>
    <row r="56" spans="1:6" s="66" customFormat="1" ht="12.75" x14ac:dyDescent="0.2">
      <c r="A56" s="7" t="s">
        <v>5</v>
      </c>
      <c r="B56" s="13" t="s">
        <v>22</v>
      </c>
      <c r="C56" s="9">
        <v>7338.6</v>
      </c>
      <c r="D56" s="9">
        <v>2484</v>
      </c>
    </row>
    <row r="57" spans="1:6" s="66" customFormat="1" ht="25.5" x14ac:dyDescent="0.2">
      <c r="A57" s="7" t="s">
        <v>17</v>
      </c>
      <c r="B57" s="13" t="s">
        <v>84</v>
      </c>
      <c r="C57" s="9">
        <v>1000</v>
      </c>
      <c r="D57" s="9">
        <v>0</v>
      </c>
    </row>
    <row r="58" spans="1:6" s="66" customFormat="1" ht="25.5" x14ac:dyDescent="0.2">
      <c r="A58" s="7" t="s">
        <v>6</v>
      </c>
      <c r="B58" s="13" t="s">
        <v>109</v>
      </c>
      <c r="C58" s="9">
        <v>9615.2999999999993</v>
      </c>
      <c r="D58" s="9">
        <v>4807.6000000000004</v>
      </c>
    </row>
    <row r="59" spans="1:6" s="66" customFormat="1" ht="12" customHeight="1" x14ac:dyDescent="0.2">
      <c r="A59" s="81"/>
      <c r="B59" s="82" t="s">
        <v>20</v>
      </c>
      <c r="C59" s="83">
        <f>SUM(C56:C58)</f>
        <v>17953.900000000001</v>
      </c>
      <c r="D59" s="83">
        <f>SUM(D56:D58)</f>
        <v>7291.6</v>
      </c>
    </row>
    <row r="60" spans="1:6" s="66" customFormat="1" ht="12" customHeight="1" x14ac:dyDescent="0.2">
      <c r="A60" s="67"/>
      <c r="B60" s="151" t="s">
        <v>110</v>
      </c>
      <c r="C60" s="151"/>
      <c r="D60" s="151"/>
      <c r="F60" s="90"/>
    </row>
    <row r="61" spans="1:6" s="66" customFormat="1" ht="12" customHeight="1" x14ac:dyDescent="0.2">
      <c r="A61" s="7" t="s">
        <v>5</v>
      </c>
      <c r="B61" s="13" t="s">
        <v>111</v>
      </c>
      <c r="C61" s="9">
        <v>1221</v>
      </c>
      <c r="D61" s="9">
        <v>812.6</v>
      </c>
      <c r="F61" s="90"/>
    </row>
    <row r="62" spans="1:6" ht="12" customHeight="1" x14ac:dyDescent="0.25">
      <c r="A62" s="7" t="s">
        <v>17</v>
      </c>
      <c r="B62" s="13" t="s">
        <v>71</v>
      </c>
      <c r="C62" s="9">
        <f>C63+C64</f>
        <v>6802.2999999999993</v>
      </c>
      <c r="D62" s="9">
        <f>D63+D64</f>
        <v>0</v>
      </c>
      <c r="F62" s="74"/>
    </row>
    <row r="63" spans="1:6" ht="12" customHeight="1" x14ac:dyDescent="0.25">
      <c r="A63" s="7"/>
      <c r="B63" s="37" t="s">
        <v>18</v>
      </c>
      <c r="C63" s="72">
        <v>6795.4</v>
      </c>
      <c r="D63" s="72">
        <v>0</v>
      </c>
      <c r="F63" s="74"/>
    </row>
    <row r="64" spans="1:6" ht="12" customHeight="1" x14ac:dyDescent="0.25">
      <c r="A64" s="7"/>
      <c r="B64" s="37" t="s">
        <v>19</v>
      </c>
      <c r="C64" s="72">
        <v>6.9</v>
      </c>
      <c r="D64" s="72">
        <v>0</v>
      </c>
      <c r="F64" s="74"/>
    </row>
    <row r="65" spans="1:6" s="66" customFormat="1" ht="12" customHeight="1" x14ac:dyDescent="0.2">
      <c r="A65" s="81"/>
      <c r="B65" s="82" t="s">
        <v>20</v>
      </c>
      <c r="C65" s="83">
        <f>SUM(C61:C62)</f>
        <v>8023.2999999999993</v>
      </c>
      <c r="D65" s="83">
        <f>SUM(D61:D62)</f>
        <v>812.6</v>
      </c>
      <c r="F65" s="90"/>
    </row>
    <row r="66" spans="1:6" s="66" customFormat="1" ht="12" customHeight="1" x14ac:dyDescent="0.2">
      <c r="A66" s="81"/>
      <c r="B66" s="82" t="s">
        <v>15</v>
      </c>
      <c r="C66" s="83">
        <f>SUM(C65,C54,C59)</f>
        <v>49001.600000000006</v>
      </c>
      <c r="D66" s="83">
        <f>SUM(D65,D54,D59)</f>
        <v>15662.2</v>
      </c>
      <c r="F66" s="90"/>
    </row>
    <row r="67" spans="1:6" x14ac:dyDescent="0.25">
      <c r="A67" s="10"/>
      <c r="B67" s="11"/>
      <c r="C67" s="12"/>
      <c r="D67" s="12"/>
      <c r="E67" s="12"/>
      <c r="F67" s="74"/>
    </row>
    <row r="68" spans="1:6" ht="15.75" x14ac:dyDescent="0.25">
      <c r="A68" s="135" t="s">
        <v>112</v>
      </c>
      <c r="B68" s="135"/>
      <c r="C68" s="135"/>
      <c r="D68" s="135"/>
      <c r="E68" s="55"/>
      <c r="F68" s="74"/>
    </row>
    <row r="69" spans="1:6" x14ac:dyDescent="0.25">
      <c r="A69" s="14"/>
      <c r="B69" s="14"/>
      <c r="C69" s="57"/>
      <c r="D69" s="57"/>
      <c r="E69" s="14"/>
      <c r="F69" s="74"/>
    </row>
    <row r="70" spans="1:6" s="66" customFormat="1" ht="12.75" x14ac:dyDescent="0.2">
      <c r="A70" s="7" t="s">
        <v>5</v>
      </c>
      <c r="B70" s="13" t="s">
        <v>113</v>
      </c>
      <c r="C70" s="9">
        <v>18386.099999999999</v>
      </c>
      <c r="D70" s="9">
        <v>780.1</v>
      </c>
      <c r="F70" s="90"/>
    </row>
    <row r="71" spans="1:6" s="66" customFormat="1" ht="25.5" x14ac:dyDescent="0.2">
      <c r="A71" s="7" t="s">
        <v>17</v>
      </c>
      <c r="B71" s="13" t="s">
        <v>114</v>
      </c>
      <c r="C71" s="9">
        <v>27764.2</v>
      </c>
      <c r="D71" s="9">
        <v>20383.099999999999</v>
      </c>
      <c r="F71" s="90"/>
    </row>
    <row r="72" spans="1:6" s="66" customFormat="1" ht="12.75" x14ac:dyDescent="0.2">
      <c r="A72" s="7" t="s">
        <v>6</v>
      </c>
      <c r="B72" s="13" t="s">
        <v>115</v>
      </c>
      <c r="C72" s="9">
        <v>8477.7999999999993</v>
      </c>
      <c r="D72" s="9">
        <v>2487.3000000000002</v>
      </c>
    </row>
    <row r="73" spans="1:6" s="66" customFormat="1" ht="12.75" x14ac:dyDescent="0.2">
      <c r="A73" s="7" t="s">
        <v>13</v>
      </c>
      <c r="B73" s="15" t="s">
        <v>116</v>
      </c>
      <c r="C73" s="9">
        <v>379.3</v>
      </c>
      <c r="D73" s="9">
        <v>0</v>
      </c>
    </row>
    <row r="74" spans="1:6" s="66" customFormat="1" ht="13.5" customHeight="1" x14ac:dyDescent="0.2">
      <c r="A74" s="7" t="s">
        <v>7</v>
      </c>
      <c r="B74" s="15" t="s">
        <v>117</v>
      </c>
      <c r="C74" s="9">
        <v>431.6</v>
      </c>
      <c r="D74" s="9">
        <v>0</v>
      </c>
    </row>
    <row r="75" spans="1:6" s="66" customFormat="1" ht="12.75" x14ac:dyDescent="0.2">
      <c r="A75" s="7" t="s">
        <v>8</v>
      </c>
      <c r="B75" s="15" t="s">
        <v>118</v>
      </c>
      <c r="C75" s="9">
        <v>23894.7</v>
      </c>
      <c r="D75" s="9">
        <v>71.3</v>
      </c>
    </row>
    <row r="76" spans="1:6" s="66" customFormat="1" ht="12.75" x14ac:dyDescent="0.2">
      <c r="A76" s="7" t="s">
        <v>9</v>
      </c>
      <c r="B76" s="15" t="s">
        <v>119</v>
      </c>
      <c r="C76" s="9">
        <v>35399.599999999999</v>
      </c>
      <c r="D76" s="9">
        <v>0</v>
      </c>
    </row>
    <row r="77" spans="1:6" s="66" customFormat="1" ht="12.75" x14ac:dyDescent="0.2">
      <c r="A77" s="7" t="s">
        <v>10</v>
      </c>
      <c r="B77" s="13" t="s">
        <v>23</v>
      </c>
      <c r="C77" s="9">
        <v>9749.2000000000007</v>
      </c>
      <c r="D77" s="9">
        <v>3048.7</v>
      </c>
    </row>
    <row r="78" spans="1:6" s="66" customFormat="1" ht="25.5" x14ac:dyDescent="0.2">
      <c r="A78" s="7" t="s">
        <v>11</v>
      </c>
      <c r="B78" s="13" t="s">
        <v>120</v>
      </c>
      <c r="C78" s="9">
        <f>SUM(C79:C80)</f>
        <v>795</v>
      </c>
      <c r="D78" s="9">
        <f>SUM(D79:D80)</f>
        <v>237.7</v>
      </c>
    </row>
    <row r="79" spans="1:6" s="66" customFormat="1" ht="12.75" x14ac:dyDescent="0.2">
      <c r="A79" s="7"/>
      <c r="B79" s="37" t="s">
        <v>18</v>
      </c>
      <c r="C79" s="9">
        <v>0</v>
      </c>
      <c r="D79" s="9">
        <v>0</v>
      </c>
    </row>
    <row r="80" spans="1:6" s="66" customFormat="1" ht="12.75" x14ac:dyDescent="0.2">
      <c r="A80" s="7"/>
      <c r="B80" s="37" t="s">
        <v>19</v>
      </c>
      <c r="C80" s="9">
        <v>795</v>
      </c>
      <c r="D80" s="9">
        <v>237.7</v>
      </c>
    </row>
    <row r="81" spans="1:5" s="66" customFormat="1" ht="25.5" x14ac:dyDescent="0.2">
      <c r="A81" s="7" t="s">
        <v>12</v>
      </c>
      <c r="B81" s="13" t="s">
        <v>121</v>
      </c>
      <c r="C81" s="9">
        <f>SUM(C82:C83)</f>
        <v>270</v>
      </c>
      <c r="D81" s="9">
        <f>SUM(D82:D83)</f>
        <v>270</v>
      </c>
    </row>
    <row r="82" spans="1:5" s="66" customFormat="1" ht="12.75" x14ac:dyDescent="0.2">
      <c r="A82" s="7"/>
      <c r="B82" s="37" t="s">
        <v>18</v>
      </c>
      <c r="C82" s="9">
        <v>0</v>
      </c>
      <c r="D82" s="73">
        <v>0</v>
      </c>
    </row>
    <row r="83" spans="1:5" s="66" customFormat="1" ht="12.75" x14ac:dyDescent="0.2">
      <c r="A83" s="7"/>
      <c r="B83" s="37" t="s">
        <v>19</v>
      </c>
      <c r="C83" s="9">
        <v>270</v>
      </c>
      <c r="D83" s="73">
        <v>270</v>
      </c>
    </row>
    <row r="84" spans="1:5" s="66" customFormat="1" ht="12.75" x14ac:dyDescent="0.2">
      <c r="A84" s="7" t="s">
        <v>32</v>
      </c>
      <c r="B84" s="13" t="s">
        <v>164</v>
      </c>
      <c r="C84" s="9">
        <f>SUM(C85:C86)</f>
        <v>205</v>
      </c>
      <c r="D84" s="9">
        <f>SUM(D85:D86)</f>
        <v>0</v>
      </c>
    </row>
    <row r="85" spans="1:5" s="66" customFormat="1" ht="12.75" x14ac:dyDescent="0.2">
      <c r="A85" s="7"/>
      <c r="B85" s="37" t="s">
        <v>18</v>
      </c>
      <c r="C85" s="9">
        <v>0</v>
      </c>
      <c r="D85" s="9">
        <v>0</v>
      </c>
    </row>
    <row r="86" spans="1:5" s="66" customFormat="1" ht="12.75" x14ac:dyDescent="0.2">
      <c r="A86" s="7"/>
      <c r="B86" s="37" t="s">
        <v>19</v>
      </c>
      <c r="C86" s="9">
        <v>205</v>
      </c>
      <c r="D86" s="9">
        <v>0</v>
      </c>
    </row>
    <row r="87" spans="1:5" x14ac:dyDescent="0.25">
      <c r="A87" s="7" t="s">
        <v>14</v>
      </c>
      <c r="B87" s="13" t="s">
        <v>165</v>
      </c>
      <c r="C87" s="9">
        <f>SUM(C88:C89)</f>
        <v>966.3</v>
      </c>
      <c r="D87" s="9">
        <f>SUM(D88:D89)</f>
        <v>0</v>
      </c>
    </row>
    <row r="88" spans="1:5" x14ac:dyDescent="0.25">
      <c r="A88" s="7"/>
      <c r="B88" s="37" t="s">
        <v>18</v>
      </c>
      <c r="C88" s="72">
        <v>0</v>
      </c>
      <c r="D88" s="72">
        <v>0</v>
      </c>
    </row>
    <row r="89" spans="1:5" x14ac:dyDescent="0.25">
      <c r="A89" s="7"/>
      <c r="B89" s="37" t="s">
        <v>19</v>
      </c>
      <c r="C89" s="72">
        <v>966.3</v>
      </c>
      <c r="D89" s="72">
        <v>0</v>
      </c>
      <c r="E89" s="16"/>
    </row>
    <row r="90" spans="1:5" s="66" customFormat="1" ht="12.75" x14ac:dyDescent="0.2">
      <c r="A90" s="7" t="s">
        <v>34</v>
      </c>
      <c r="B90" s="13" t="s">
        <v>166</v>
      </c>
      <c r="C90" s="9">
        <v>3100</v>
      </c>
      <c r="D90" s="121">
        <v>0</v>
      </c>
    </row>
    <row r="91" spans="1:5" s="66" customFormat="1" ht="25.5" hidden="1" x14ac:dyDescent="0.2">
      <c r="A91" s="7" t="s">
        <v>51</v>
      </c>
      <c r="B91" s="13" t="s">
        <v>85</v>
      </c>
      <c r="C91" s="9"/>
      <c r="D91" s="121"/>
    </row>
    <row r="92" spans="1:5" x14ac:dyDescent="0.25">
      <c r="A92" s="7" t="s">
        <v>35</v>
      </c>
      <c r="B92" s="13" t="s">
        <v>122</v>
      </c>
      <c r="C92" s="9">
        <f>SUM(C93:C94)</f>
        <v>52310.6</v>
      </c>
      <c r="D92" s="9">
        <f>SUM(D93:D94)</f>
        <v>0</v>
      </c>
    </row>
    <row r="93" spans="1:5" x14ac:dyDescent="0.25">
      <c r="A93" s="7"/>
      <c r="B93" s="37" t="s">
        <v>18</v>
      </c>
      <c r="C93" s="72">
        <v>52258.2</v>
      </c>
      <c r="D93" s="72">
        <v>0</v>
      </c>
    </row>
    <row r="94" spans="1:5" x14ac:dyDescent="0.25">
      <c r="A94" s="7"/>
      <c r="B94" s="37" t="s">
        <v>19</v>
      </c>
      <c r="C94" s="72">
        <v>52.4</v>
      </c>
      <c r="D94" s="72">
        <v>0</v>
      </c>
      <c r="E94" s="16"/>
    </row>
    <row r="95" spans="1:5" hidden="1" x14ac:dyDescent="0.25">
      <c r="A95" s="7" t="s">
        <v>70</v>
      </c>
      <c r="B95" s="13" t="s">
        <v>123</v>
      </c>
      <c r="C95" s="9">
        <f>SUM(C96:C98)</f>
        <v>0</v>
      </c>
      <c r="D95" s="9">
        <f>SUM(D96:D98)</f>
        <v>0</v>
      </c>
      <c r="E95" s="16"/>
    </row>
    <row r="96" spans="1:5" s="119" customFormat="1" hidden="1" x14ac:dyDescent="0.25">
      <c r="A96" s="7"/>
      <c r="B96" s="37" t="s">
        <v>58</v>
      </c>
      <c r="C96" s="9"/>
      <c r="D96" s="9">
        <v>0</v>
      </c>
      <c r="E96" s="16"/>
    </row>
    <row r="97" spans="1:5" ht="12.75" hidden="1" customHeight="1" x14ac:dyDescent="0.25">
      <c r="A97" s="7"/>
      <c r="B97" s="37" t="s">
        <v>18</v>
      </c>
      <c r="C97" s="72"/>
      <c r="D97" s="72">
        <v>0</v>
      </c>
      <c r="E97" s="16"/>
    </row>
    <row r="98" spans="1:5" ht="12.75" hidden="1" customHeight="1" x14ac:dyDescent="0.25">
      <c r="A98" s="7"/>
      <c r="B98" s="37" t="s">
        <v>19</v>
      </c>
      <c r="C98" s="72"/>
      <c r="D98" s="72">
        <v>0</v>
      </c>
      <c r="E98" s="16"/>
    </row>
    <row r="99" spans="1:5" s="66" customFormat="1" ht="12" customHeight="1" x14ac:dyDescent="0.2">
      <c r="A99" s="81"/>
      <c r="B99" s="82" t="s">
        <v>15</v>
      </c>
      <c r="C99" s="83">
        <f>SUM(C70:C78,C81,C84,C87,C90,C92,C95)</f>
        <v>182129.40000000002</v>
      </c>
      <c r="D99" s="83">
        <f>SUM(D70:D78,D81,D84,D91:D92,D95)</f>
        <v>27278.199999999997</v>
      </c>
    </row>
    <row r="100" spans="1:5" x14ac:dyDescent="0.25">
      <c r="A100" s="16"/>
      <c r="B100" s="17"/>
      <c r="C100" s="18"/>
      <c r="D100" s="18"/>
      <c r="E100" s="53"/>
    </row>
    <row r="101" spans="1:5" ht="15.75" x14ac:dyDescent="0.25">
      <c r="A101" s="135" t="s">
        <v>124</v>
      </c>
      <c r="B101" s="135"/>
      <c r="C101" s="135"/>
      <c r="D101" s="135"/>
    </row>
    <row r="102" spans="1:5" ht="15.75" x14ac:dyDescent="0.25">
      <c r="A102" s="3"/>
      <c r="B102" s="79"/>
      <c r="C102" s="47"/>
      <c r="D102" s="47"/>
    </row>
    <row r="103" spans="1:5" x14ac:dyDescent="0.25">
      <c r="A103" s="5"/>
      <c r="B103" s="151" t="s">
        <v>64</v>
      </c>
      <c r="C103" s="152"/>
      <c r="D103" s="152"/>
    </row>
    <row r="104" spans="1:5" ht="26.25" x14ac:dyDescent="0.25">
      <c r="A104" s="7" t="s">
        <v>5</v>
      </c>
      <c r="B104" s="8" t="s">
        <v>65</v>
      </c>
      <c r="C104" s="9">
        <v>1500</v>
      </c>
      <c r="D104" s="9">
        <v>500</v>
      </c>
    </row>
    <row r="105" spans="1:5" x14ac:dyDescent="0.25">
      <c r="A105" s="7" t="s">
        <v>17</v>
      </c>
      <c r="B105" s="8" t="s">
        <v>66</v>
      </c>
      <c r="C105" s="9">
        <v>300</v>
      </c>
      <c r="D105" s="9">
        <v>0</v>
      </c>
    </row>
    <row r="106" spans="1:5" ht="26.25" x14ac:dyDescent="0.25">
      <c r="A106" s="7" t="s">
        <v>6</v>
      </c>
      <c r="B106" s="8" t="s">
        <v>125</v>
      </c>
      <c r="C106" s="9">
        <v>25</v>
      </c>
      <c r="D106" s="9">
        <v>0</v>
      </c>
    </row>
    <row r="107" spans="1:5" ht="26.25" x14ac:dyDescent="0.25">
      <c r="A107" s="7" t="s">
        <v>13</v>
      </c>
      <c r="B107" s="8" t="s">
        <v>86</v>
      </c>
      <c r="C107" s="9">
        <v>800</v>
      </c>
      <c r="D107" s="9">
        <v>20</v>
      </c>
    </row>
    <row r="108" spans="1:5" x14ac:dyDescent="0.25">
      <c r="A108" s="7" t="s">
        <v>7</v>
      </c>
      <c r="B108" s="8" t="s">
        <v>126</v>
      </c>
      <c r="C108" s="9">
        <v>1000</v>
      </c>
      <c r="D108" s="9">
        <v>0</v>
      </c>
    </row>
    <row r="109" spans="1:5" x14ac:dyDescent="0.25">
      <c r="A109" s="81"/>
      <c r="B109" s="82" t="s">
        <v>20</v>
      </c>
      <c r="C109" s="83">
        <f>SUM(C104:C108)</f>
        <v>3625</v>
      </c>
      <c r="D109" s="83">
        <f>SUM(D104:D108)</f>
        <v>520</v>
      </c>
    </row>
    <row r="110" spans="1:5" ht="30" customHeight="1" x14ac:dyDescent="0.25">
      <c r="A110" s="88"/>
      <c r="B110" s="153" t="s">
        <v>67</v>
      </c>
      <c r="C110" s="153"/>
      <c r="D110" s="153"/>
    </row>
    <row r="111" spans="1:5" ht="38.25" x14ac:dyDescent="0.25">
      <c r="A111" s="7" t="s">
        <v>5</v>
      </c>
      <c r="B111" s="13" t="s">
        <v>68</v>
      </c>
      <c r="C111" s="9">
        <v>1500</v>
      </c>
      <c r="D111" s="9">
        <v>6.6</v>
      </c>
    </row>
    <row r="112" spans="1:5" ht="25.5" x14ac:dyDescent="0.25">
      <c r="A112" s="7" t="s">
        <v>17</v>
      </c>
      <c r="B112" s="13" t="s">
        <v>127</v>
      </c>
      <c r="C112" s="9">
        <v>25</v>
      </c>
      <c r="D112" s="9">
        <v>0</v>
      </c>
    </row>
    <row r="113" spans="1:5" x14ac:dyDescent="0.25">
      <c r="A113" s="81"/>
      <c r="B113" s="82" t="s">
        <v>20</v>
      </c>
      <c r="C113" s="83">
        <f>SUM(C111:C112)</f>
        <v>1525</v>
      </c>
      <c r="D113" s="83">
        <f>SUM(D111:D112)</f>
        <v>6.6</v>
      </c>
    </row>
    <row r="114" spans="1:5" x14ac:dyDescent="0.25">
      <c r="A114" s="81"/>
      <c r="B114" s="82" t="s">
        <v>15</v>
      </c>
      <c r="C114" s="83">
        <f>SUM(C109,C113)</f>
        <v>5150</v>
      </c>
      <c r="D114" s="83">
        <f>SUM(D109,D113)</f>
        <v>526.6</v>
      </c>
    </row>
    <row r="115" spans="1:5" x14ac:dyDescent="0.25">
      <c r="A115" s="10"/>
      <c r="B115" s="11"/>
      <c r="C115" s="38"/>
      <c r="D115" s="38"/>
    </row>
    <row r="116" spans="1:5" x14ac:dyDescent="0.25">
      <c r="A116" s="50"/>
      <c r="B116" s="52"/>
      <c r="C116" s="51"/>
      <c r="E116" s="49"/>
    </row>
    <row r="117" spans="1:5" ht="15.75" x14ac:dyDescent="0.25">
      <c r="A117" s="155" t="s">
        <v>24</v>
      </c>
      <c r="B117" s="155"/>
      <c r="C117" s="155"/>
      <c r="D117" s="155"/>
    </row>
    <row r="118" spans="1:5" x14ac:dyDescent="0.25">
      <c r="A118" s="156" t="s">
        <v>2</v>
      </c>
      <c r="B118" s="156"/>
      <c r="C118" s="156"/>
      <c r="D118" s="156"/>
    </row>
    <row r="119" spans="1:5" x14ac:dyDescent="0.25">
      <c r="A119" s="19"/>
      <c r="B119" s="20"/>
      <c r="C119" s="58"/>
    </row>
    <row r="120" spans="1:5" s="54" customFormat="1" ht="34.5" customHeight="1" x14ac:dyDescent="0.25">
      <c r="A120" s="155" t="s">
        <v>128</v>
      </c>
      <c r="B120" s="155"/>
      <c r="C120" s="155"/>
      <c r="D120" s="155"/>
    </row>
    <row r="121" spans="1:5" s="54" customFormat="1" ht="15.75" customHeight="1" x14ac:dyDescent="0.25">
      <c r="A121" s="21"/>
      <c r="B121" s="22"/>
      <c r="C121" s="22"/>
      <c r="D121" s="46"/>
    </row>
    <row r="122" spans="1:5" s="54" customFormat="1" ht="15" customHeight="1" x14ac:dyDescent="0.25">
      <c r="A122" s="158" t="s">
        <v>3</v>
      </c>
      <c r="B122" s="123" t="s">
        <v>4</v>
      </c>
      <c r="C122" s="126" t="s">
        <v>156</v>
      </c>
      <c r="D122" s="126" t="s">
        <v>44</v>
      </c>
    </row>
    <row r="123" spans="1:5" s="54" customFormat="1" ht="15" customHeight="1" x14ac:dyDescent="0.25">
      <c r="A123" s="159"/>
      <c r="B123" s="124"/>
      <c r="C123" s="127"/>
      <c r="D123" s="127"/>
    </row>
    <row r="124" spans="1:5" s="54" customFormat="1" x14ac:dyDescent="0.25">
      <c r="A124" s="159"/>
      <c r="B124" s="124"/>
      <c r="C124" s="127"/>
      <c r="D124" s="127"/>
    </row>
    <row r="125" spans="1:5" s="54" customFormat="1" x14ac:dyDescent="0.25">
      <c r="A125" s="160"/>
      <c r="B125" s="125"/>
      <c r="C125" s="128"/>
      <c r="D125" s="128"/>
    </row>
    <row r="126" spans="1:5" s="54" customFormat="1" x14ac:dyDescent="0.25">
      <c r="A126" s="23" t="s">
        <v>5</v>
      </c>
      <c r="B126" s="24">
        <v>2</v>
      </c>
      <c r="C126" s="23" t="s">
        <v>6</v>
      </c>
      <c r="D126" s="24" t="s">
        <v>10</v>
      </c>
    </row>
    <row r="127" spans="1:5" s="54" customFormat="1" x14ac:dyDescent="0.25">
      <c r="A127" s="23"/>
      <c r="B127" s="138" t="s">
        <v>129</v>
      </c>
      <c r="C127" s="139"/>
      <c r="D127" s="139"/>
    </row>
    <row r="128" spans="1:5" s="54" customFormat="1" x14ac:dyDescent="0.25">
      <c r="A128" s="25" t="s">
        <v>5</v>
      </c>
      <c r="B128" s="26" t="s">
        <v>25</v>
      </c>
      <c r="C128" s="27">
        <v>600</v>
      </c>
      <c r="D128" s="27">
        <v>0</v>
      </c>
    </row>
    <row r="129" spans="1:4" s="54" customFormat="1" x14ac:dyDescent="0.25">
      <c r="A129" s="25" t="s">
        <v>17</v>
      </c>
      <c r="B129" s="26" t="s">
        <v>167</v>
      </c>
      <c r="C129" s="27">
        <f>SUM(C130:C131)</f>
        <v>585.6</v>
      </c>
      <c r="D129" s="27">
        <f>SUM(D130:D131)</f>
        <v>469</v>
      </c>
    </row>
    <row r="130" spans="1:4" s="54" customFormat="1" x14ac:dyDescent="0.25">
      <c r="A130" s="25"/>
      <c r="B130" s="37" t="s">
        <v>18</v>
      </c>
      <c r="C130" s="120">
        <v>585</v>
      </c>
      <c r="D130" s="120">
        <v>468.6</v>
      </c>
    </row>
    <row r="131" spans="1:4" s="54" customFormat="1" x14ac:dyDescent="0.25">
      <c r="A131" s="25"/>
      <c r="B131" s="37" t="s">
        <v>19</v>
      </c>
      <c r="C131" s="120">
        <v>0.6</v>
      </c>
      <c r="D131" s="120">
        <v>0.4</v>
      </c>
    </row>
    <row r="132" spans="1:4" s="54" customFormat="1" x14ac:dyDescent="0.25">
      <c r="A132" s="81"/>
      <c r="B132" s="82" t="s">
        <v>20</v>
      </c>
      <c r="C132" s="83">
        <f>SUM(C128:C129)</f>
        <v>1185.5999999999999</v>
      </c>
      <c r="D132" s="83">
        <f>SUM(D128:D129)</f>
        <v>469</v>
      </c>
    </row>
    <row r="133" spans="1:4" s="54" customFormat="1" ht="26.25" customHeight="1" x14ac:dyDescent="0.25">
      <c r="A133" s="138" t="s">
        <v>130</v>
      </c>
      <c r="B133" s="139"/>
      <c r="C133" s="139"/>
      <c r="D133" s="139"/>
    </row>
    <row r="134" spans="1:4" s="54" customFormat="1" ht="25.5" x14ac:dyDescent="0.25">
      <c r="A134" s="25" t="s">
        <v>5</v>
      </c>
      <c r="B134" s="26" t="s">
        <v>131</v>
      </c>
      <c r="C134" s="27">
        <f>SUM(C135:C136)</f>
        <v>5402.3</v>
      </c>
      <c r="D134" s="27">
        <f>SUM(D135:D136)</f>
        <v>0</v>
      </c>
    </row>
    <row r="135" spans="1:4" s="54" customFormat="1" x14ac:dyDescent="0.25">
      <c r="A135" s="25"/>
      <c r="B135" s="37" t="s">
        <v>18</v>
      </c>
      <c r="C135" s="120">
        <v>5396.8</v>
      </c>
      <c r="D135" s="120">
        <v>0</v>
      </c>
    </row>
    <row r="136" spans="1:4" s="54" customFormat="1" x14ac:dyDescent="0.25">
      <c r="A136" s="25"/>
      <c r="B136" s="37" t="s">
        <v>19</v>
      </c>
      <c r="C136" s="120">
        <v>5.5</v>
      </c>
      <c r="D136" s="120">
        <v>0</v>
      </c>
    </row>
    <row r="137" spans="1:4" s="54" customFormat="1" x14ac:dyDescent="0.25">
      <c r="A137" s="81"/>
      <c r="B137" s="82" t="s">
        <v>20</v>
      </c>
      <c r="C137" s="83">
        <f>SUM(C133:C134)</f>
        <v>5402.3</v>
      </c>
      <c r="D137" s="83">
        <f>SUM(D133:D134)</f>
        <v>0</v>
      </c>
    </row>
    <row r="138" spans="1:4" s="54" customFormat="1" x14ac:dyDescent="0.25">
      <c r="A138" s="28"/>
      <c r="B138" s="29" t="s">
        <v>15</v>
      </c>
      <c r="C138" s="30">
        <f>SUM(C132,C137)</f>
        <v>6587.9</v>
      </c>
      <c r="D138" s="30">
        <f>SUM(D132,D137)</f>
        <v>469</v>
      </c>
    </row>
    <row r="139" spans="1:4" s="54" customFormat="1" x14ac:dyDescent="0.25">
      <c r="A139" s="31"/>
      <c r="B139" s="32"/>
      <c r="C139" s="33"/>
      <c r="D139" s="34"/>
    </row>
    <row r="140" spans="1:4" s="54" customFormat="1" ht="30" customHeight="1" x14ac:dyDescent="0.25">
      <c r="A140" s="155" t="s">
        <v>132</v>
      </c>
      <c r="B140" s="155"/>
      <c r="C140" s="155"/>
      <c r="D140" s="155"/>
    </row>
    <row r="141" spans="1:4" s="54" customFormat="1" x14ac:dyDescent="0.25">
      <c r="A141" s="35"/>
      <c r="B141" s="35"/>
      <c r="C141" s="35"/>
      <c r="D141" s="35"/>
    </row>
    <row r="142" spans="1:4" s="68" customFormat="1" ht="12.75" x14ac:dyDescent="0.2">
      <c r="A142" s="59"/>
      <c r="B142" s="138" t="s">
        <v>133</v>
      </c>
      <c r="C142" s="139"/>
      <c r="D142" s="139"/>
    </row>
    <row r="143" spans="1:4" s="68" customFormat="1" ht="12.75" x14ac:dyDescent="0.2">
      <c r="A143" s="25" t="s">
        <v>5</v>
      </c>
      <c r="B143" s="36" t="s">
        <v>134</v>
      </c>
      <c r="C143" s="69">
        <f>SUM(C144:C145)</f>
        <v>7982</v>
      </c>
      <c r="D143" s="69">
        <f t="shared" ref="D143" si="0">SUM(D144:D145)</f>
        <v>0</v>
      </c>
    </row>
    <row r="144" spans="1:4" s="71" customFormat="1" ht="12.75" x14ac:dyDescent="0.2">
      <c r="A144" s="60"/>
      <c r="B144" s="37" t="s">
        <v>18</v>
      </c>
      <c r="C144" s="70">
        <v>7974</v>
      </c>
      <c r="D144" s="70">
        <v>0</v>
      </c>
    </row>
    <row r="145" spans="1:5" s="71" customFormat="1" ht="12.75" x14ac:dyDescent="0.2">
      <c r="A145" s="60"/>
      <c r="B145" s="37" t="s">
        <v>19</v>
      </c>
      <c r="C145" s="70">
        <v>8</v>
      </c>
      <c r="D145" s="70">
        <v>0</v>
      </c>
    </row>
    <row r="146" spans="1:5" s="68" customFormat="1" ht="12.75" x14ac:dyDescent="0.2">
      <c r="A146" s="28"/>
      <c r="B146" s="29" t="s">
        <v>20</v>
      </c>
      <c r="C146" s="30">
        <f t="shared" ref="C146:D146" si="1">SUM(C143)</f>
        <v>7982</v>
      </c>
      <c r="D146" s="30">
        <f t="shared" si="1"/>
        <v>0</v>
      </c>
    </row>
    <row r="147" spans="1:5" s="68" customFormat="1" ht="27.75" customHeight="1" x14ac:dyDescent="0.2">
      <c r="A147" s="59"/>
      <c r="B147" s="138" t="s">
        <v>135</v>
      </c>
      <c r="C147" s="139"/>
      <c r="D147" s="139"/>
    </row>
    <row r="148" spans="1:5" s="68" customFormat="1" ht="12.75" x14ac:dyDescent="0.2">
      <c r="A148" s="25" t="s">
        <v>5</v>
      </c>
      <c r="B148" s="36" t="s">
        <v>136</v>
      </c>
      <c r="C148" s="69">
        <f>SUM(C149:C150)</f>
        <v>50050.1</v>
      </c>
      <c r="D148" s="69">
        <f t="shared" ref="D148" si="2">SUM(D149:D150)</f>
        <v>18794.599999999999</v>
      </c>
    </row>
    <row r="149" spans="1:5" s="71" customFormat="1" ht="12.75" x14ac:dyDescent="0.2">
      <c r="A149" s="60"/>
      <c r="B149" s="37" t="s">
        <v>18</v>
      </c>
      <c r="C149" s="70">
        <v>50000</v>
      </c>
      <c r="D149" s="70">
        <v>18775.8</v>
      </c>
    </row>
    <row r="150" spans="1:5" s="71" customFormat="1" ht="12.75" x14ac:dyDescent="0.2">
      <c r="A150" s="60"/>
      <c r="B150" s="37" t="s">
        <v>19</v>
      </c>
      <c r="C150" s="70">
        <v>50.1</v>
      </c>
      <c r="D150" s="70">
        <v>18.8</v>
      </c>
    </row>
    <row r="151" spans="1:5" s="68" customFormat="1" ht="12.75" x14ac:dyDescent="0.2">
      <c r="A151" s="28"/>
      <c r="B151" s="29" t="s">
        <v>20</v>
      </c>
      <c r="C151" s="30">
        <f t="shared" ref="C151:D151" si="3">SUM(C148)</f>
        <v>50050.1</v>
      </c>
      <c r="D151" s="30">
        <f t="shared" si="3"/>
        <v>18794.599999999999</v>
      </c>
    </row>
    <row r="152" spans="1:5" s="68" customFormat="1" ht="12.75" hidden="1" x14ac:dyDescent="0.2">
      <c r="A152" s="61"/>
      <c r="B152" s="157" t="s">
        <v>26</v>
      </c>
      <c r="C152" s="157"/>
      <c r="D152" s="157"/>
    </row>
    <row r="153" spans="1:5" s="68" customFormat="1" ht="12.75" hidden="1" x14ac:dyDescent="0.2">
      <c r="A153" s="25" t="s">
        <v>5</v>
      </c>
      <c r="B153" s="36" t="s">
        <v>27</v>
      </c>
      <c r="C153" s="70">
        <f>C156</f>
        <v>0</v>
      </c>
      <c r="D153" s="70">
        <f t="shared" ref="D153" si="4">D156</f>
        <v>0</v>
      </c>
    </row>
    <row r="154" spans="1:5" s="68" customFormat="1" ht="12.75" hidden="1" x14ac:dyDescent="0.2">
      <c r="A154" s="61"/>
      <c r="B154" s="37" t="s">
        <v>18</v>
      </c>
      <c r="C154" s="70"/>
      <c r="D154" s="70"/>
    </row>
    <row r="155" spans="1:5" s="68" customFormat="1" ht="12.75" hidden="1" x14ac:dyDescent="0.2">
      <c r="A155" s="61"/>
      <c r="B155" s="37" t="s">
        <v>19</v>
      </c>
      <c r="C155" s="70"/>
      <c r="D155" s="70"/>
    </row>
    <row r="156" spans="1:5" s="68" customFormat="1" ht="12.75" hidden="1" x14ac:dyDescent="0.2">
      <c r="A156" s="28"/>
      <c r="B156" s="29" t="s">
        <v>20</v>
      </c>
      <c r="C156" s="30">
        <f>SUM(C154:C155)</f>
        <v>0</v>
      </c>
      <c r="D156" s="30">
        <f>SUM(D154:D155)</f>
        <v>0</v>
      </c>
    </row>
    <row r="157" spans="1:5" s="68" customFormat="1" ht="12.75" x14ac:dyDescent="0.2">
      <c r="A157" s="28"/>
      <c r="B157" s="29" t="s">
        <v>15</v>
      </c>
      <c r="C157" s="30">
        <f>SUM(C146,C151,C156)</f>
        <v>58032.1</v>
      </c>
      <c r="D157" s="30">
        <f t="shared" ref="D157" si="5">SUM(D146,D151,D156)</f>
        <v>18794.599999999999</v>
      </c>
    </row>
    <row r="158" spans="1:5" s="54" customFormat="1" x14ac:dyDescent="0.25">
      <c r="C158" s="63"/>
      <c r="D158" s="63"/>
    </row>
    <row r="159" spans="1:5" ht="15.75" x14ac:dyDescent="0.25">
      <c r="A159" s="147" t="s">
        <v>28</v>
      </c>
      <c r="B159" s="147"/>
      <c r="C159" s="147"/>
      <c r="D159" s="147"/>
      <c r="E159" s="92"/>
    </row>
    <row r="160" spans="1:5" ht="15.75" x14ac:dyDescent="0.25">
      <c r="A160" s="142" t="s">
        <v>2</v>
      </c>
      <c r="B160" s="142"/>
      <c r="C160" s="142"/>
      <c r="D160" s="142"/>
      <c r="E160" s="92"/>
    </row>
    <row r="161" spans="1:5" ht="15.75" x14ac:dyDescent="0.25">
      <c r="A161" s="16"/>
      <c r="B161" s="93"/>
      <c r="C161" s="94"/>
      <c r="E161" s="92"/>
    </row>
    <row r="162" spans="1:5" ht="29.25" customHeight="1" x14ac:dyDescent="0.25">
      <c r="A162" s="135" t="s">
        <v>137</v>
      </c>
      <c r="B162" s="135"/>
      <c r="C162" s="135"/>
      <c r="D162" s="135"/>
      <c r="E162" s="95"/>
    </row>
    <row r="163" spans="1:5" ht="15.75" x14ac:dyDescent="0.25">
      <c r="A163" s="96"/>
      <c r="B163" s="91"/>
      <c r="C163" s="91"/>
      <c r="D163" s="47"/>
      <c r="E163" s="92"/>
    </row>
    <row r="164" spans="1:5" s="66" customFormat="1" ht="12" customHeight="1" x14ac:dyDescent="0.25">
      <c r="A164" s="131" t="s">
        <v>3</v>
      </c>
      <c r="B164" s="132" t="s">
        <v>4</v>
      </c>
      <c r="C164" s="133" t="s">
        <v>158</v>
      </c>
      <c r="D164" s="133" t="s">
        <v>45</v>
      </c>
      <c r="E164" s="97"/>
    </row>
    <row r="165" spans="1:5" s="66" customFormat="1" ht="15" customHeight="1" x14ac:dyDescent="0.25">
      <c r="A165" s="131"/>
      <c r="B165" s="132"/>
      <c r="C165" s="133"/>
      <c r="D165" s="133"/>
      <c r="E165" s="97"/>
    </row>
    <row r="166" spans="1:5" s="66" customFormat="1" ht="25.5" customHeight="1" x14ac:dyDescent="0.25">
      <c r="A166" s="131"/>
      <c r="B166" s="132"/>
      <c r="C166" s="133"/>
      <c r="D166" s="133"/>
      <c r="E166" s="97"/>
    </row>
    <row r="167" spans="1:5" s="66" customFormat="1" ht="12" customHeight="1" x14ac:dyDescent="0.25">
      <c r="A167" s="5" t="s">
        <v>5</v>
      </c>
      <c r="B167" s="6">
        <v>2</v>
      </c>
      <c r="C167" s="5" t="s">
        <v>6</v>
      </c>
      <c r="D167" s="5" t="s">
        <v>13</v>
      </c>
      <c r="E167" s="97"/>
    </row>
    <row r="168" spans="1:5" ht="24.75" customHeight="1" x14ac:dyDescent="0.25">
      <c r="A168" s="98"/>
      <c r="B168" s="141" t="s">
        <v>138</v>
      </c>
      <c r="C168" s="141"/>
      <c r="D168" s="141"/>
      <c r="E168" s="92"/>
    </row>
    <row r="169" spans="1:5" s="74" customFormat="1" ht="76.5" x14ac:dyDescent="0.25">
      <c r="A169" s="7" t="s">
        <v>5</v>
      </c>
      <c r="B169" s="99" t="s">
        <v>29</v>
      </c>
      <c r="C169" s="9">
        <f>SUM(C170:C173)</f>
        <v>705886.79999999993</v>
      </c>
      <c r="D169" s="9">
        <f>SUM(D170:D173)</f>
        <v>376290</v>
      </c>
      <c r="E169" s="100"/>
    </row>
    <row r="170" spans="1:5" s="75" customFormat="1" ht="25.5" x14ac:dyDescent="0.25">
      <c r="A170" s="7"/>
      <c r="B170" s="15" t="s">
        <v>139</v>
      </c>
      <c r="C170" s="9">
        <v>84261.9</v>
      </c>
      <c r="D170" s="9">
        <v>43708</v>
      </c>
      <c r="E170" s="101"/>
    </row>
    <row r="171" spans="1:5" s="75" customFormat="1" ht="25.5" x14ac:dyDescent="0.25">
      <c r="A171" s="7"/>
      <c r="B171" s="15" t="s">
        <v>79</v>
      </c>
      <c r="C171" s="9">
        <v>444393.1</v>
      </c>
      <c r="D171" s="9">
        <v>245314</v>
      </c>
      <c r="E171" s="101"/>
    </row>
    <row r="172" spans="1:5" s="75" customFormat="1" ht="25.5" x14ac:dyDescent="0.25">
      <c r="A172" s="7"/>
      <c r="B172" s="102" t="s">
        <v>80</v>
      </c>
      <c r="C172" s="9">
        <v>68537.600000000006</v>
      </c>
      <c r="D172" s="9">
        <v>36227</v>
      </c>
      <c r="E172" s="101"/>
    </row>
    <row r="173" spans="1:5" s="75" customFormat="1" ht="28.5" customHeight="1" x14ac:dyDescent="0.25">
      <c r="A173" s="7"/>
      <c r="B173" s="15" t="s">
        <v>81</v>
      </c>
      <c r="C173" s="9">
        <v>108694.2</v>
      </c>
      <c r="D173" s="9">
        <v>51041</v>
      </c>
      <c r="E173" s="101"/>
    </row>
    <row r="174" spans="1:5" s="76" customFormat="1" ht="18.75" customHeight="1" x14ac:dyDescent="0.25">
      <c r="A174" s="7" t="s">
        <v>17</v>
      </c>
      <c r="B174" s="102" t="s">
        <v>140</v>
      </c>
      <c r="C174" s="9">
        <v>11293.8</v>
      </c>
      <c r="D174" s="9">
        <v>1457.8</v>
      </c>
      <c r="E174" s="101"/>
    </row>
    <row r="175" spans="1:5" s="76" customFormat="1" ht="24.75" customHeight="1" x14ac:dyDescent="0.25">
      <c r="A175" s="7" t="s">
        <v>6</v>
      </c>
      <c r="B175" s="103" t="s">
        <v>141</v>
      </c>
      <c r="C175" s="9">
        <f>SUM(C176:C177)</f>
        <v>6763.6</v>
      </c>
      <c r="D175" s="9">
        <f>SUM(D176:D177)</f>
        <v>4971</v>
      </c>
      <c r="E175" s="101"/>
    </row>
    <row r="176" spans="1:5" s="76" customFormat="1" ht="15.75" x14ac:dyDescent="0.25">
      <c r="A176" s="104"/>
      <c r="B176" s="105" t="s">
        <v>18</v>
      </c>
      <c r="C176" s="72">
        <v>6756.8</v>
      </c>
      <c r="D176" s="72">
        <v>4971</v>
      </c>
      <c r="E176" s="101"/>
    </row>
    <row r="177" spans="1:6" s="76" customFormat="1" ht="15.75" x14ac:dyDescent="0.25">
      <c r="A177" s="104"/>
      <c r="B177" s="105" t="s">
        <v>19</v>
      </c>
      <c r="C177" s="72">
        <v>6.8</v>
      </c>
      <c r="D177" s="72">
        <v>0</v>
      </c>
      <c r="E177" s="101"/>
    </row>
    <row r="178" spans="1:6" s="76" customFormat="1" ht="25.5" x14ac:dyDescent="0.25">
      <c r="A178" s="7" t="s">
        <v>13</v>
      </c>
      <c r="B178" s="102" t="s">
        <v>46</v>
      </c>
      <c r="C178" s="9">
        <v>50</v>
      </c>
      <c r="D178" s="9">
        <v>50</v>
      </c>
      <c r="E178" s="101"/>
    </row>
    <row r="179" spans="1:6" s="76" customFormat="1" ht="15.75" x14ac:dyDescent="0.25">
      <c r="A179" s="7" t="s">
        <v>7</v>
      </c>
      <c r="B179" s="106" t="s">
        <v>30</v>
      </c>
      <c r="C179" s="9">
        <v>139</v>
      </c>
      <c r="D179" s="9">
        <v>139</v>
      </c>
      <c r="E179" s="101"/>
    </row>
    <row r="180" spans="1:6" s="76" customFormat="1" ht="15.75" x14ac:dyDescent="0.25">
      <c r="A180" s="7" t="s">
        <v>8</v>
      </c>
      <c r="B180" s="102" t="s">
        <v>57</v>
      </c>
      <c r="C180" s="9">
        <v>2104.1999999999998</v>
      </c>
      <c r="D180" s="9">
        <v>1043</v>
      </c>
      <c r="E180" s="101"/>
    </row>
    <row r="181" spans="1:6" s="78" customFormat="1" ht="15.75" x14ac:dyDescent="0.25">
      <c r="A181" s="7" t="s">
        <v>9</v>
      </c>
      <c r="B181" s="102" t="s">
        <v>31</v>
      </c>
      <c r="C181" s="9">
        <v>151.69999999999999</v>
      </c>
      <c r="D181" s="9">
        <v>149.9</v>
      </c>
      <c r="E181" s="97"/>
    </row>
    <row r="182" spans="1:6" s="78" customFormat="1" ht="51" x14ac:dyDescent="0.25">
      <c r="A182" s="7" t="s">
        <v>10</v>
      </c>
      <c r="B182" s="106" t="s">
        <v>82</v>
      </c>
      <c r="C182" s="9">
        <v>211.5</v>
      </c>
      <c r="D182" s="9">
        <v>17.7</v>
      </c>
      <c r="E182" s="97"/>
    </row>
    <row r="183" spans="1:6" s="78" customFormat="1" ht="15.75" customHeight="1" x14ac:dyDescent="0.25">
      <c r="A183" s="7" t="s">
        <v>11</v>
      </c>
      <c r="B183" s="15" t="s">
        <v>52</v>
      </c>
      <c r="C183" s="9">
        <v>301</v>
      </c>
      <c r="D183" s="9">
        <v>218.1</v>
      </c>
      <c r="E183" s="97"/>
    </row>
    <row r="184" spans="1:6" s="78" customFormat="1" ht="51" x14ac:dyDescent="0.25">
      <c r="A184" s="7" t="s">
        <v>12</v>
      </c>
      <c r="B184" s="106" t="s">
        <v>83</v>
      </c>
      <c r="C184" s="9">
        <v>6538.8</v>
      </c>
      <c r="D184" s="9">
        <v>3146</v>
      </c>
      <c r="E184" s="97"/>
      <c r="F184" s="97"/>
    </row>
    <row r="185" spans="1:6" s="78" customFormat="1" ht="25.5" x14ac:dyDescent="0.25">
      <c r="A185" s="7" t="s">
        <v>32</v>
      </c>
      <c r="B185" s="106" t="s">
        <v>33</v>
      </c>
      <c r="C185" s="118">
        <v>21495.599999999999</v>
      </c>
      <c r="D185" s="118">
        <v>14108.9</v>
      </c>
      <c r="E185" s="97"/>
      <c r="F185" s="77"/>
    </row>
    <row r="186" spans="1:6" s="78" customFormat="1" ht="27.75" customHeight="1" x14ac:dyDescent="0.25">
      <c r="A186" s="7" t="s">
        <v>14</v>
      </c>
      <c r="B186" s="107" t="s">
        <v>53</v>
      </c>
      <c r="C186" s="118">
        <v>730.1</v>
      </c>
      <c r="D186" s="118">
        <v>729.7</v>
      </c>
      <c r="E186" s="97"/>
    </row>
    <row r="187" spans="1:6" s="78" customFormat="1" ht="24" hidden="1" x14ac:dyDescent="0.25">
      <c r="A187" s="7" t="s">
        <v>34</v>
      </c>
      <c r="B187" s="108" t="s">
        <v>69</v>
      </c>
      <c r="C187" s="9">
        <f>SUM(C188:C189)</f>
        <v>0</v>
      </c>
      <c r="D187" s="9">
        <f>SUM(D188:D189)</f>
        <v>0</v>
      </c>
      <c r="E187" s="97"/>
    </row>
    <row r="188" spans="1:6" s="78" customFormat="1" ht="15.75" hidden="1" x14ac:dyDescent="0.25">
      <c r="A188" s="104"/>
      <c r="B188" s="109" t="s">
        <v>18</v>
      </c>
      <c r="C188" s="9"/>
      <c r="D188" s="9"/>
      <c r="E188" s="97"/>
    </row>
    <row r="189" spans="1:6" s="78" customFormat="1" ht="15.75" hidden="1" x14ac:dyDescent="0.25">
      <c r="A189" s="104"/>
      <c r="B189" s="109" t="s">
        <v>19</v>
      </c>
      <c r="C189" s="9"/>
      <c r="D189" s="9"/>
      <c r="E189" s="97"/>
    </row>
    <row r="190" spans="1:6" s="78" customFormat="1" ht="26.25" x14ac:dyDescent="0.25">
      <c r="A190" s="104" t="s">
        <v>34</v>
      </c>
      <c r="B190" s="110" t="s">
        <v>168</v>
      </c>
      <c r="C190" s="9">
        <f>SUM(C191:C193)</f>
        <v>1875.8000000000002</v>
      </c>
      <c r="D190" s="9">
        <f>SUM(D191:D193)</f>
        <v>1875.8000000000002</v>
      </c>
      <c r="E190" s="97"/>
    </row>
    <row r="191" spans="1:6" s="78" customFormat="1" ht="15.75" x14ac:dyDescent="0.25">
      <c r="A191" s="104"/>
      <c r="B191" s="111" t="s">
        <v>58</v>
      </c>
      <c r="C191" s="72">
        <v>1780.2</v>
      </c>
      <c r="D191" s="72">
        <v>1780.2</v>
      </c>
      <c r="E191" s="97"/>
    </row>
    <row r="192" spans="1:6" s="78" customFormat="1" ht="15.75" x14ac:dyDescent="0.25">
      <c r="A192" s="104"/>
      <c r="B192" s="109" t="s">
        <v>18</v>
      </c>
      <c r="C192" s="72">
        <v>93.7</v>
      </c>
      <c r="D192" s="72">
        <v>93.7</v>
      </c>
      <c r="E192" s="97"/>
    </row>
    <row r="193" spans="1:5" s="78" customFormat="1" ht="15.75" x14ac:dyDescent="0.25">
      <c r="A193" s="104"/>
      <c r="B193" s="109" t="s">
        <v>19</v>
      </c>
      <c r="C193" s="72">
        <v>1.9</v>
      </c>
      <c r="D193" s="72">
        <v>1.9</v>
      </c>
      <c r="E193" s="97"/>
    </row>
    <row r="194" spans="1:5" s="78" customFormat="1" ht="26.25" x14ac:dyDescent="0.25">
      <c r="A194" s="7" t="s">
        <v>35</v>
      </c>
      <c r="B194" s="110" t="s">
        <v>169</v>
      </c>
      <c r="C194" s="9">
        <f>SUM(C195:C197)</f>
        <v>1001.1</v>
      </c>
      <c r="D194" s="9">
        <f>SUM(D195:D197)</f>
        <v>404</v>
      </c>
      <c r="E194" s="97"/>
    </row>
    <row r="195" spans="1:5" s="78" customFormat="1" ht="15.75" hidden="1" x14ac:dyDescent="0.25">
      <c r="A195" s="7"/>
      <c r="B195" s="111" t="s">
        <v>58</v>
      </c>
      <c r="C195" s="9"/>
      <c r="D195" s="9"/>
      <c r="E195" s="97"/>
    </row>
    <row r="196" spans="1:5" s="78" customFormat="1" ht="15.75" x14ac:dyDescent="0.25">
      <c r="A196" s="7"/>
      <c r="B196" s="109" t="s">
        <v>18</v>
      </c>
      <c r="C196" s="72">
        <v>1000</v>
      </c>
      <c r="D196" s="72">
        <v>403.6</v>
      </c>
      <c r="E196" s="97"/>
    </row>
    <row r="197" spans="1:5" s="78" customFormat="1" ht="15.75" x14ac:dyDescent="0.25">
      <c r="A197" s="7"/>
      <c r="B197" s="109" t="s">
        <v>19</v>
      </c>
      <c r="C197" s="72">
        <v>1.1000000000000001</v>
      </c>
      <c r="D197" s="72">
        <v>0.4</v>
      </c>
      <c r="E197" s="97"/>
    </row>
    <row r="198" spans="1:5" s="78" customFormat="1" ht="25.5" x14ac:dyDescent="0.25">
      <c r="A198" s="7" t="s">
        <v>59</v>
      </c>
      <c r="B198" s="106" t="s">
        <v>170</v>
      </c>
      <c r="C198" s="9">
        <f>SUM(C199:C199)</f>
        <v>28900</v>
      </c>
      <c r="D198" s="9">
        <f>SUM(D199:D199)</f>
        <v>0</v>
      </c>
      <c r="E198" s="97"/>
    </row>
    <row r="199" spans="1:5" s="78" customFormat="1" ht="15.75" x14ac:dyDescent="0.25">
      <c r="A199" s="7"/>
      <c r="B199" s="109" t="s">
        <v>58</v>
      </c>
      <c r="C199" s="72">
        <v>28900</v>
      </c>
      <c r="D199" s="72">
        <v>0</v>
      </c>
      <c r="E199" s="97"/>
    </row>
    <row r="200" spans="1:5" s="78" customFormat="1" ht="15.75" x14ac:dyDescent="0.25">
      <c r="A200" s="7" t="s">
        <v>47</v>
      </c>
      <c r="B200" s="106" t="s">
        <v>60</v>
      </c>
      <c r="C200" s="9">
        <v>170</v>
      </c>
      <c r="D200" s="9">
        <v>0</v>
      </c>
      <c r="E200" s="97"/>
    </row>
    <row r="201" spans="1:5" s="78" customFormat="1" ht="15.75" x14ac:dyDescent="0.25">
      <c r="A201" s="104" t="s">
        <v>51</v>
      </c>
      <c r="B201" s="106" t="s">
        <v>142</v>
      </c>
      <c r="C201" s="9">
        <f>SUM(C202:C203)</f>
        <v>8156.8</v>
      </c>
      <c r="D201" s="9">
        <f>SUM(D202:D203)</f>
        <v>2438.9</v>
      </c>
      <c r="E201" s="97"/>
    </row>
    <row r="202" spans="1:5" s="78" customFormat="1" ht="15.75" x14ac:dyDescent="0.25">
      <c r="A202" s="104"/>
      <c r="B202" s="109" t="s">
        <v>18</v>
      </c>
      <c r="C202" s="72">
        <v>8148.6</v>
      </c>
      <c r="D202" s="72">
        <v>2436.4</v>
      </c>
      <c r="E202" s="97"/>
    </row>
    <row r="203" spans="1:5" s="78" customFormat="1" ht="15.75" x14ac:dyDescent="0.25">
      <c r="A203" s="104"/>
      <c r="B203" s="109" t="s">
        <v>19</v>
      </c>
      <c r="C203" s="72">
        <v>8.1999999999999993</v>
      </c>
      <c r="D203" s="72">
        <v>2.5</v>
      </c>
      <c r="E203" s="97"/>
    </row>
    <row r="204" spans="1:5" s="78" customFormat="1" ht="25.5" hidden="1" x14ac:dyDescent="0.25">
      <c r="A204" s="104" t="s">
        <v>62</v>
      </c>
      <c r="B204" s="106" t="s">
        <v>143</v>
      </c>
      <c r="C204" s="9">
        <f>SUM(C205:C206)</f>
        <v>0</v>
      </c>
      <c r="D204" s="9">
        <f>SUM(D205:D206)</f>
        <v>0</v>
      </c>
      <c r="E204" s="97"/>
    </row>
    <row r="205" spans="1:5" s="78" customFormat="1" ht="15.75" hidden="1" x14ac:dyDescent="0.25">
      <c r="A205" s="104"/>
      <c r="B205" s="109" t="s">
        <v>18</v>
      </c>
      <c r="C205" s="72"/>
      <c r="D205" s="72"/>
      <c r="E205" s="97"/>
    </row>
    <row r="206" spans="1:5" s="78" customFormat="1" ht="15.75" hidden="1" x14ac:dyDescent="0.25">
      <c r="A206" s="104"/>
      <c r="B206" s="109" t="s">
        <v>19</v>
      </c>
      <c r="C206" s="72"/>
      <c r="D206" s="72"/>
      <c r="E206" s="97"/>
    </row>
    <row r="207" spans="1:5" s="78" customFormat="1" ht="24" hidden="1" x14ac:dyDescent="0.25">
      <c r="A207" s="104" t="s">
        <v>70</v>
      </c>
      <c r="B207" s="108" t="s">
        <v>61</v>
      </c>
      <c r="C207" s="9">
        <f>SUM(C208:C209)</f>
        <v>0</v>
      </c>
      <c r="D207" s="9">
        <f>SUM(D208:D209)</f>
        <v>0</v>
      </c>
      <c r="E207" s="97"/>
    </row>
    <row r="208" spans="1:5" s="78" customFormat="1" ht="15.75" hidden="1" x14ac:dyDescent="0.25">
      <c r="A208" s="104"/>
      <c r="B208" s="109" t="s">
        <v>18</v>
      </c>
      <c r="C208" s="72"/>
      <c r="D208" s="72"/>
      <c r="E208" s="97"/>
    </row>
    <row r="209" spans="1:5" s="78" customFormat="1" ht="15.75" hidden="1" x14ac:dyDescent="0.25">
      <c r="A209" s="104"/>
      <c r="B209" s="109" t="s">
        <v>19</v>
      </c>
      <c r="C209" s="72"/>
      <c r="D209" s="72"/>
      <c r="E209" s="97"/>
    </row>
    <row r="210" spans="1:5" s="78" customFormat="1" ht="25.5" x14ac:dyDescent="0.25">
      <c r="A210" s="104" t="s">
        <v>62</v>
      </c>
      <c r="B210" s="106" t="s">
        <v>144</v>
      </c>
      <c r="C210" s="9">
        <f>SUM(C211:C213)</f>
        <v>3268.6000000000004</v>
      </c>
      <c r="D210" s="9">
        <f>SUM(D211:D211)</f>
        <v>0</v>
      </c>
      <c r="E210" s="97"/>
    </row>
    <row r="211" spans="1:5" s="78" customFormat="1" ht="15.75" x14ac:dyDescent="0.25">
      <c r="A211" s="104"/>
      <c r="B211" s="109" t="s">
        <v>58</v>
      </c>
      <c r="C211" s="72">
        <v>3102</v>
      </c>
      <c r="D211" s="72">
        <v>0</v>
      </c>
      <c r="E211" s="97"/>
    </row>
    <row r="212" spans="1:5" s="78" customFormat="1" ht="15.75" x14ac:dyDescent="0.25">
      <c r="A212" s="104"/>
      <c r="B212" s="109" t="s">
        <v>18</v>
      </c>
      <c r="C212" s="72">
        <v>163.30000000000001</v>
      </c>
      <c r="D212" s="72">
        <v>0</v>
      </c>
      <c r="E212" s="97"/>
    </row>
    <row r="213" spans="1:5" s="78" customFormat="1" ht="15.75" x14ac:dyDescent="0.25">
      <c r="A213" s="104"/>
      <c r="B213" s="109" t="s">
        <v>19</v>
      </c>
      <c r="C213" s="72">
        <v>3.3</v>
      </c>
      <c r="D213" s="72">
        <v>0</v>
      </c>
      <c r="E213" s="97"/>
    </row>
    <row r="214" spans="1:5" s="78" customFormat="1" ht="25.5" x14ac:dyDescent="0.25">
      <c r="A214" s="7" t="s">
        <v>70</v>
      </c>
      <c r="B214" s="106" t="s">
        <v>145</v>
      </c>
      <c r="C214" s="9">
        <f>SUM(C215:C217)</f>
        <v>10603.4</v>
      </c>
      <c r="D214" s="9">
        <f>SUM(D215:D217)</f>
        <v>4880.5</v>
      </c>
      <c r="E214" s="97"/>
    </row>
    <row r="215" spans="1:5" s="78" customFormat="1" ht="15.75" x14ac:dyDescent="0.25">
      <c r="A215" s="104"/>
      <c r="B215" s="109" t="s">
        <v>18</v>
      </c>
      <c r="C215" s="72">
        <v>9108.9</v>
      </c>
      <c r="D215" s="72">
        <v>4192.6000000000004</v>
      </c>
      <c r="E215" s="97"/>
    </row>
    <row r="216" spans="1:5" s="78" customFormat="1" ht="15.75" x14ac:dyDescent="0.25">
      <c r="A216" s="104"/>
      <c r="B216" s="109" t="s">
        <v>18</v>
      </c>
      <c r="C216" s="72">
        <v>1483.8</v>
      </c>
      <c r="D216" s="72">
        <v>683</v>
      </c>
      <c r="E216" s="97"/>
    </row>
    <row r="217" spans="1:5" s="78" customFormat="1" ht="15.75" x14ac:dyDescent="0.25">
      <c r="A217" s="104"/>
      <c r="B217" s="109" t="s">
        <v>19</v>
      </c>
      <c r="C217" s="72">
        <v>10.7</v>
      </c>
      <c r="D217" s="72">
        <v>4.9000000000000004</v>
      </c>
      <c r="E217" s="97"/>
    </row>
    <row r="218" spans="1:5" s="78" customFormat="1" ht="24" x14ac:dyDescent="0.25">
      <c r="A218" s="104" t="s">
        <v>72</v>
      </c>
      <c r="B218" s="108" t="s">
        <v>73</v>
      </c>
      <c r="C218" s="9">
        <f>SUM(C219:C219)</f>
        <v>13593.1</v>
      </c>
      <c r="D218" s="9">
        <f>SUM(D219:D219)</f>
        <v>8593.6</v>
      </c>
      <c r="E218" s="97"/>
    </row>
    <row r="219" spans="1:5" s="78" customFormat="1" ht="15.75" x14ac:dyDescent="0.25">
      <c r="A219" s="104"/>
      <c r="B219" s="109" t="s">
        <v>58</v>
      </c>
      <c r="C219" s="72">
        <v>13593.1</v>
      </c>
      <c r="D219" s="72">
        <v>8593.6</v>
      </c>
      <c r="E219" s="97"/>
    </row>
    <row r="220" spans="1:5" s="78" customFormat="1" ht="24" hidden="1" x14ac:dyDescent="0.25">
      <c r="A220" s="7" t="s">
        <v>88</v>
      </c>
      <c r="B220" s="108" t="s">
        <v>78</v>
      </c>
      <c r="C220" s="9"/>
      <c r="D220" s="9">
        <v>0</v>
      </c>
      <c r="E220" s="97"/>
    </row>
    <row r="221" spans="1:5" s="78" customFormat="1" ht="15.75" x14ac:dyDescent="0.25">
      <c r="A221" s="7" t="s">
        <v>75</v>
      </c>
      <c r="B221" s="108" t="s">
        <v>146</v>
      </c>
      <c r="C221" s="9">
        <f>SUM(C222:C223)</f>
        <v>510.6</v>
      </c>
      <c r="D221" s="9">
        <f>SUM(D222:D223)</f>
        <v>0</v>
      </c>
      <c r="E221" s="97"/>
    </row>
    <row r="222" spans="1:5" s="78" customFormat="1" ht="15.75" x14ac:dyDescent="0.25">
      <c r="A222" s="7"/>
      <c r="B222" s="109" t="s">
        <v>18</v>
      </c>
      <c r="C222" s="72">
        <v>510</v>
      </c>
      <c r="D222" s="72">
        <v>0</v>
      </c>
      <c r="E222" s="97"/>
    </row>
    <row r="223" spans="1:5" s="78" customFormat="1" ht="15.75" x14ac:dyDescent="0.25">
      <c r="A223" s="7"/>
      <c r="B223" s="109" t="s">
        <v>19</v>
      </c>
      <c r="C223" s="72">
        <v>0.6</v>
      </c>
      <c r="D223" s="72">
        <v>0</v>
      </c>
      <c r="E223" s="97"/>
    </row>
    <row r="224" spans="1:5" s="78" customFormat="1" ht="15.75" hidden="1" x14ac:dyDescent="0.25">
      <c r="A224" s="104" t="s">
        <v>90</v>
      </c>
      <c r="B224" s="108" t="s">
        <v>87</v>
      </c>
      <c r="C224" s="9">
        <f>SUM(C225:C226)</f>
        <v>0</v>
      </c>
      <c r="D224" s="9">
        <f>SUM(D225:D226)</f>
        <v>0</v>
      </c>
      <c r="E224" s="97"/>
    </row>
    <row r="225" spans="1:5" s="78" customFormat="1" ht="15.75" hidden="1" x14ac:dyDescent="0.25">
      <c r="A225" s="104"/>
      <c r="B225" s="109" t="s">
        <v>18</v>
      </c>
      <c r="C225" s="72"/>
      <c r="D225" s="72"/>
      <c r="E225" s="97"/>
    </row>
    <row r="226" spans="1:5" s="78" customFormat="1" ht="15.75" hidden="1" x14ac:dyDescent="0.25">
      <c r="A226" s="104"/>
      <c r="B226" s="109" t="s">
        <v>19</v>
      </c>
      <c r="C226" s="72"/>
      <c r="D226" s="72"/>
      <c r="E226" s="97"/>
    </row>
    <row r="227" spans="1:5" s="78" customFormat="1" ht="15.75" x14ac:dyDescent="0.25">
      <c r="A227" s="104" t="s">
        <v>76</v>
      </c>
      <c r="B227" s="108" t="s">
        <v>89</v>
      </c>
      <c r="C227" s="9">
        <f>SUM(C228:C229)</f>
        <v>5401.7</v>
      </c>
      <c r="D227" s="9">
        <f>SUM(D228:D229)</f>
        <v>62.1</v>
      </c>
      <c r="E227" s="97"/>
    </row>
    <row r="228" spans="1:5" s="78" customFormat="1" ht="15.75" x14ac:dyDescent="0.25">
      <c r="A228" s="104"/>
      <c r="B228" s="109" t="s">
        <v>18</v>
      </c>
      <c r="C228" s="72">
        <v>5396.2</v>
      </c>
      <c r="D228" s="72">
        <v>62</v>
      </c>
      <c r="E228" s="97"/>
    </row>
    <row r="229" spans="1:5" s="78" customFormat="1" ht="15.75" x14ac:dyDescent="0.25">
      <c r="A229" s="104"/>
      <c r="B229" s="109" t="s">
        <v>19</v>
      </c>
      <c r="C229" s="72">
        <v>5.5</v>
      </c>
      <c r="D229" s="72">
        <v>0.1</v>
      </c>
      <c r="E229" s="97"/>
    </row>
    <row r="230" spans="1:5" s="78" customFormat="1" ht="15.75" x14ac:dyDescent="0.25">
      <c r="A230" s="104" t="s">
        <v>88</v>
      </c>
      <c r="B230" s="108" t="s">
        <v>171</v>
      </c>
      <c r="C230" s="9">
        <f>SUM(C231:C232)</f>
        <v>200.3</v>
      </c>
      <c r="D230" s="9">
        <f>SUM(D231:D232)</f>
        <v>29.9</v>
      </c>
      <c r="E230" s="97"/>
    </row>
    <row r="231" spans="1:5" s="78" customFormat="1" ht="15.75" x14ac:dyDescent="0.25">
      <c r="A231" s="104"/>
      <c r="B231" s="109" t="s">
        <v>18</v>
      </c>
      <c r="C231" s="72">
        <v>200</v>
      </c>
      <c r="D231" s="72">
        <v>29.9</v>
      </c>
      <c r="E231" s="97"/>
    </row>
    <row r="232" spans="1:5" s="78" customFormat="1" ht="15.75" x14ac:dyDescent="0.25">
      <c r="A232" s="104"/>
      <c r="B232" s="109" t="s">
        <v>19</v>
      </c>
      <c r="C232" s="72">
        <v>0.3</v>
      </c>
      <c r="D232" s="72">
        <v>0</v>
      </c>
      <c r="E232" s="97"/>
    </row>
    <row r="233" spans="1:5" s="78" customFormat="1" ht="24" hidden="1" x14ac:dyDescent="0.25">
      <c r="A233" s="104" t="s">
        <v>148</v>
      </c>
      <c r="B233" s="108" t="s">
        <v>149</v>
      </c>
      <c r="C233" s="9">
        <f>SUM(C234:C235)</f>
        <v>0</v>
      </c>
      <c r="D233" s="9">
        <f>SUM(D234:D235)</f>
        <v>0</v>
      </c>
      <c r="E233" s="97"/>
    </row>
    <row r="234" spans="1:5" s="78" customFormat="1" ht="15.75" hidden="1" x14ac:dyDescent="0.25">
      <c r="A234" s="104"/>
      <c r="B234" s="109" t="s">
        <v>18</v>
      </c>
      <c r="C234" s="72"/>
      <c r="D234" s="72"/>
      <c r="E234" s="97"/>
    </row>
    <row r="235" spans="1:5" s="78" customFormat="1" ht="15.75" hidden="1" x14ac:dyDescent="0.25">
      <c r="A235" s="104"/>
      <c r="B235" s="109" t="s">
        <v>19</v>
      </c>
      <c r="C235" s="72"/>
      <c r="D235" s="72"/>
      <c r="E235" s="97"/>
    </row>
    <row r="236" spans="1:5" s="78" customFormat="1" ht="15.75" x14ac:dyDescent="0.25">
      <c r="A236" s="7" t="s">
        <v>77</v>
      </c>
      <c r="B236" s="108" t="s">
        <v>150</v>
      </c>
      <c r="C236" s="9">
        <v>1700</v>
      </c>
      <c r="D236" s="9">
        <v>0</v>
      </c>
      <c r="E236" s="97"/>
    </row>
    <row r="237" spans="1:5" s="78" customFormat="1" ht="15.75" x14ac:dyDescent="0.25">
      <c r="A237" s="7" t="s">
        <v>90</v>
      </c>
      <c r="B237" s="108" t="s">
        <v>151</v>
      </c>
      <c r="C237" s="9">
        <f>SUM(C238:C240)</f>
        <v>32842.699999999997</v>
      </c>
      <c r="D237" s="9">
        <f>SUM(D238:D240)</f>
        <v>8931.6999999999989</v>
      </c>
      <c r="E237" s="97"/>
    </row>
    <row r="238" spans="1:5" s="78" customFormat="1" ht="15.75" x14ac:dyDescent="0.25">
      <c r="A238" s="7"/>
      <c r="B238" s="109" t="s">
        <v>58</v>
      </c>
      <c r="C238" s="72">
        <v>32153.599999999999</v>
      </c>
      <c r="D238" s="9">
        <v>8744.2999999999993</v>
      </c>
      <c r="E238" s="97"/>
    </row>
    <row r="239" spans="1:5" s="78" customFormat="1" ht="15.75" x14ac:dyDescent="0.25">
      <c r="A239" s="7"/>
      <c r="B239" s="109" t="s">
        <v>18</v>
      </c>
      <c r="C239" s="72">
        <v>656.2</v>
      </c>
      <c r="D239" s="9">
        <v>178.5</v>
      </c>
      <c r="E239" s="97"/>
    </row>
    <row r="240" spans="1:5" s="78" customFormat="1" ht="15.75" x14ac:dyDescent="0.25">
      <c r="A240" s="7"/>
      <c r="B240" s="109" t="s">
        <v>19</v>
      </c>
      <c r="C240" s="72">
        <v>32.9</v>
      </c>
      <c r="D240" s="9">
        <v>8.9</v>
      </c>
      <c r="E240" s="97"/>
    </row>
    <row r="241" spans="1:5" s="78" customFormat="1" ht="15.75" x14ac:dyDescent="0.25">
      <c r="A241" s="7" t="s">
        <v>91</v>
      </c>
      <c r="B241" s="108" t="s">
        <v>172</v>
      </c>
      <c r="C241" s="9">
        <f>SUM(C242:C244)</f>
        <v>5265.3</v>
      </c>
      <c r="D241" s="9">
        <f>SUM(D242:D244)</f>
        <v>1574.3</v>
      </c>
      <c r="E241" s="97"/>
    </row>
    <row r="242" spans="1:5" s="78" customFormat="1" ht="15.75" x14ac:dyDescent="0.25">
      <c r="A242" s="7"/>
      <c r="B242" s="109" t="s">
        <v>58</v>
      </c>
      <c r="C242" s="72">
        <v>5154.8</v>
      </c>
      <c r="D242" s="9">
        <v>1541.3</v>
      </c>
      <c r="E242" s="97"/>
    </row>
    <row r="243" spans="1:5" s="78" customFormat="1" ht="15.75" x14ac:dyDescent="0.25">
      <c r="A243" s="7"/>
      <c r="B243" s="109" t="s">
        <v>18</v>
      </c>
      <c r="C243" s="72">
        <v>105.2</v>
      </c>
      <c r="D243" s="9">
        <v>31.5</v>
      </c>
      <c r="E243" s="97"/>
    </row>
    <row r="244" spans="1:5" s="78" customFormat="1" ht="15.75" x14ac:dyDescent="0.25">
      <c r="A244" s="7"/>
      <c r="B244" s="109" t="s">
        <v>19</v>
      </c>
      <c r="C244" s="72">
        <v>5.3</v>
      </c>
      <c r="D244" s="9">
        <v>1.5</v>
      </c>
      <c r="E244" s="97"/>
    </row>
    <row r="245" spans="1:5" s="78" customFormat="1" ht="15.75" x14ac:dyDescent="0.25">
      <c r="A245" s="7" t="s">
        <v>147</v>
      </c>
      <c r="B245" s="108" t="s">
        <v>173</v>
      </c>
      <c r="C245" s="9">
        <f>SUM(C246:C248)</f>
        <v>31867.300000000003</v>
      </c>
      <c r="D245" s="9">
        <f>SUM(D246:D248)</f>
        <v>8126.2</v>
      </c>
      <c r="E245" s="97"/>
    </row>
    <row r="246" spans="1:5" s="78" customFormat="1" ht="15.75" x14ac:dyDescent="0.25">
      <c r="A246" s="7"/>
      <c r="B246" s="109" t="s">
        <v>58</v>
      </c>
      <c r="C246" s="72">
        <v>15933.7</v>
      </c>
      <c r="D246" s="9">
        <v>7955.7</v>
      </c>
      <c r="E246" s="97"/>
    </row>
    <row r="247" spans="1:5" s="78" customFormat="1" ht="15.75" x14ac:dyDescent="0.25">
      <c r="A247" s="7"/>
      <c r="B247" s="109" t="s">
        <v>18</v>
      </c>
      <c r="C247" s="72">
        <v>15901.7</v>
      </c>
      <c r="D247" s="9">
        <v>162.4</v>
      </c>
      <c r="E247" s="97"/>
    </row>
    <row r="248" spans="1:5" s="78" customFormat="1" ht="15.75" x14ac:dyDescent="0.25">
      <c r="A248" s="7"/>
      <c r="B248" s="109" t="s">
        <v>19</v>
      </c>
      <c r="C248" s="72">
        <v>31.9</v>
      </c>
      <c r="D248" s="9">
        <v>8.1</v>
      </c>
      <c r="E248" s="97"/>
    </row>
    <row r="249" spans="1:5" s="78" customFormat="1" ht="36" x14ac:dyDescent="0.25">
      <c r="A249" s="7" t="s">
        <v>148</v>
      </c>
      <c r="B249" s="108" t="s">
        <v>174</v>
      </c>
      <c r="C249" s="9">
        <f>SUM(C250:C252)</f>
        <v>2798.7000000000003</v>
      </c>
      <c r="D249" s="9">
        <f>SUM(D250:D252)</f>
        <v>278.90000000000003</v>
      </c>
      <c r="E249" s="97"/>
    </row>
    <row r="250" spans="1:5" s="78" customFormat="1" ht="15.75" x14ac:dyDescent="0.25">
      <c r="A250" s="7"/>
      <c r="B250" s="109" t="s">
        <v>58</v>
      </c>
      <c r="C250" s="72">
        <v>2740</v>
      </c>
      <c r="D250" s="72">
        <v>273.10000000000002</v>
      </c>
      <c r="E250" s="97"/>
    </row>
    <row r="251" spans="1:5" s="78" customFormat="1" ht="15.75" x14ac:dyDescent="0.25">
      <c r="A251" s="7"/>
      <c r="B251" s="109" t="s">
        <v>18</v>
      </c>
      <c r="C251" s="72">
        <v>55.9</v>
      </c>
      <c r="D251" s="72">
        <v>5.6</v>
      </c>
      <c r="E251" s="97"/>
    </row>
    <row r="252" spans="1:5" s="78" customFormat="1" ht="15.75" x14ac:dyDescent="0.25">
      <c r="A252" s="7"/>
      <c r="B252" s="109" t="s">
        <v>19</v>
      </c>
      <c r="C252" s="72">
        <v>2.8</v>
      </c>
      <c r="D252" s="72">
        <v>0.2</v>
      </c>
      <c r="E252" s="97"/>
    </row>
    <row r="253" spans="1:5" s="78" customFormat="1" ht="15.75" x14ac:dyDescent="0.25">
      <c r="A253" s="28"/>
      <c r="B253" s="29" t="s">
        <v>20</v>
      </c>
      <c r="C253" s="30">
        <f>SUM(C169,C174,C175,C178,C179,C180,C181,C182,C183,C184,C185,C186,C190,C194,C198,C200,C201,C204,C207,C210,C214,C218,C220,C221,C224,C227,C230,C233,C236,C237,C241,C245,C249)</f>
        <v>903821.49999999988</v>
      </c>
      <c r="D253" s="30">
        <f>SUM(D169,D174,D175,D178,D179,D180,D181,D182,D183,D184,D185,D186,D190,D194,D198,D200,D201,D204,D207,D210,D214,D218,D220,D221,D224,D227,D230,D233,D236,D237,D241,D245,D249)</f>
        <v>439517.00000000006</v>
      </c>
      <c r="E253" s="97"/>
    </row>
    <row r="254" spans="1:5" s="78" customFormat="1" ht="23.25" customHeight="1" x14ac:dyDescent="0.25">
      <c r="A254" s="112"/>
      <c r="B254" s="134" t="s">
        <v>152</v>
      </c>
      <c r="C254" s="134"/>
      <c r="D254" s="134"/>
      <c r="E254" s="97"/>
    </row>
    <row r="255" spans="1:5" ht="15.75" x14ac:dyDescent="0.25">
      <c r="A255" s="7"/>
      <c r="B255" s="15" t="s">
        <v>37</v>
      </c>
      <c r="C255" s="9">
        <v>15442</v>
      </c>
      <c r="D255" s="9">
        <v>8188.3</v>
      </c>
      <c r="E255" s="92"/>
    </row>
    <row r="256" spans="1:5" s="74" customFormat="1" ht="25.5" x14ac:dyDescent="0.25">
      <c r="A256" s="7"/>
      <c r="B256" s="113" t="s">
        <v>54</v>
      </c>
      <c r="C256" s="9">
        <v>106162.1</v>
      </c>
      <c r="D256" s="9">
        <v>55448.1</v>
      </c>
      <c r="E256" s="100"/>
    </row>
    <row r="257" spans="1:5" s="74" customFormat="1" ht="15.75" x14ac:dyDescent="0.25">
      <c r="A257" s="7"/>
      <c r="B257" s="113" t="s">
        <v>55</v>
      </c>
      <c r="C257" s="9">
        <v>14210.2</v>
      </c>
      <c r="D257" s="9">
        <v>8395.4</v>
      </c>
      <c r="E257" s="100"/>
    </row>
    <row r="258" spans="1:5" s="74" customFormat="1" ht="25.5" x14ac:dyDescent="0.25">
      <c r="A258" s="7"/>
      <c r="B258" s="15" t="s">
        <v>56</v>
      </c>
      <c r="C258" s="9">
        <v>18690.3</v>
      </c>
      <c r="D258" s="9">
        <v>8916.7999999999993</v>
      </c>
      <c r="E258" s="100"/>
    </row>
    <row r="259" spans="1:5" s="76" customFormat="1" ht="15.75" x14ac:dyDescent="0.25">
      <c r="A259" s="7"/>
      <c r="B259" s="113" t="s">
        <v>38</v>
      </c>
      <c r="C259" s="9">
        <v>73518.7</v>
      </c>
      <c r="D259" s="9">
        <v>35160</v>
      </c>
      <c r="E259" s="100"/>
    </row>
    <row r="260" spans="1:5" s="76" customFormat="1" ht="15.75" x14ac:dyDescent="0.25">
      <c r="A260" s="7"/>
      <c r="B260" s="15" t="s">
        <v>39</v>
      </c>
      <c r="C260" s="9">
        <v>21547.8</v>
      </c>
      <c r="D260" s="9">
        <v>8230.9</v>
      </c>
      <c r="E260" s="100"/>
    </row>
    <row r="261" spans="1:5" s="76" customFormat="1" ht="15.75" x14ac:dyDescent="0.25">
      <c r="A261" s="7"/>
      <c r="B261" s="15" t="s">
        <v>40</v>
      </c>
      <c r="C261" s="9">
        <v>39848.699999999997</v>
      </c>
      <c r="D261" s="9">
        <v>16048.1</v>
      </c>
      <c r="E261" s="100"/>
    </row>
    <row r="262" spans="1:5" s="78" customFormat="1" ht="15.75" x14ac:dyDescent="0.25">
      <c r="A262" s="28"/>
      <c r="B262" s="29" t="s">
        <v>20</v>
      </c>
      <c r="C262" s="30">
        <f>SUM(C255:C261)</f>
        <v>289419.8</v>
      </c>
      <c r="D262" s="30">
        <f>SUM(D255:D261)</f>
        <v>140387.6</v>
      </c>
      <c r="E262" s="97"/>
    </row>
    <row r="263" spans="1:5" s="78" customFormat="1" ht="23.25" customHeight="1" x14ac:dyDescent="0.25">
      <c r="A263" s="112"/>
      <c r="B263" s="134" t="s">
        <v>175</v>
      </c>
      <c r="C263" s="134"/>
      <c r="D263" s="134"/>
      <c r="E263" s="97"/>
    </row>
    <row r="264" spans="1:5" ht="38.25" x14ac:dyDescent="0.25">
      <c r="A264" s="7" t="s">
        <v>5</v>
      </c>
      <c r="B264" s="15" t="s">
        <v>176</v>
      </c>
      <c r="C264" s="9">
        <f>SUM(C265:C267)</f>
        <v>315</v>
      </c>
      <c r="D264" s="9">
        <f>SUM(D265:D267)</f>
        <v>0</v>
      </c>
      <c r="E264" s="92"/>
    </row>
    <row r="265" spans="1:5" s="74" customFormat="1" ht="15.75" x14ac:dyDescent="0.25">
      <c r="A265" s="7"/>
      <c r="B265" s="109" t="s">
        <v>58</v>
      </c>
      <c r="C265" s="9">
        <v>308.3</v>
      </c>
      <c r="D265" s="9">
        <v>0</v>
      </c>
      <c r="E265" s="100"/>
    </row>
    <row r="266" spans="1:5" s="74" customFormat="1" ht="15.75" x14ac:dyDescent="0.25">
      <c r="A266" s="7"/>
      <c r="B266" s="109" t="s">
        <v>18</v>
      </c>
      <c r="C266" s="9">
        <v>6.3</v>
      </c>
      <c r="D266" s="9">
        <v>0</v>
      </c>
      <c r="E266" s="100"/>
    </row>
    <row r="267" spans="1:5" s="74" customFormat="1" ht="15.75" x14ac:dyDescent="0.25">
      <c r="A267" s="7"/>
      <c r="B267" s="109" t="s">
        <v>19</v>
      </c>
      <c r="C267" s="9">
        <v>0.4</v>
      </c>
      <c r="D267" s="9">
        <v>0</v>
      </c>
      <c r="E267" s="100"/>
    </row>
    <row r="268" spans="1:5" s="78" customFormat="1" ht="15.75" x14ac:dyDescent="0.25">
      <c r="A268" s="28"/>
      <c r="B268" s="29" t="s">
        <v>20</v>
      </c>
      <c r="C268" s="30">
        <f>C264</f>
        <v>315</v>
      </c>
      <c r="D268" s="30">
        <f>D264</f>
        <v>0</v>
      </c>
      <c r="E268" s="97"/>
    </row>
    <row r="269" spans="1:5" ht="15.75" x14ac:dyDescent="0.25">
      <c r="A269" s="28"/>
      <c r="B269" s="29" t="s">
        <v>15</v>
      </c>
      <c r="C269" s="30">
        <f>SUM(C253,C262,C268)</f>
        <v>1193556.2999999998</v>
      </c>
      <c r="D269" s="30">
        <f>SUM(D253,D262,D268)</f>
        <v>579904.60000000009</v>
      </c>
      <c r="E269" s="92"/>
    </row>
    <row r="270" spans="1:5" ht="15.75" x14ac:dyDescent="0.25">
      <c r="A270" s="10"/>
      <c r="B270" s="11"/>
      <c r="C270" s="12"/>
      <c r="D270" s="12"/>
      <c r="E270" s="92"/>
    </row>
    <row r="271" spans="1:5" ht="15.75" x14ac:dyDescent="0.25">
      <c r="A271" s="135" t="s">
        <v>153</v>
      </c>
      <c r="B271" s="135"/>
      <c r="C271" s="135"/>
      <c r="D271" s="135"/>
      <c r="E271" s="92"/>
    </row>
    <row r="272" spans="1:5" ht="15.75" x14ac:dyDescent="0.25">
      <c r="A272" s="14"/>
      <c r="B272" s="14"/>
      <c r="C272" s="14"/>
      <c r="D272" s="14"/>
      <c r="E272" s="92"/>
    </row>
    <row r="273" spans="1:5" s="78" customFormat="1" ht="14.25" customHeight="1" x14ac:dyDescent="0.25">
      <c r="A273" s="114"/>
      <c r="B273" s="136" t="s">
        <v>154</v>
      </c>
      <c r="C273" s="137"/>
      <c r="D273" s="137"/>
      <c r="E273" s="97"/>
    </row>
    <row r="274" spans="1:5" s="76" customFormat="1" ht="15.75" x14ac:dyDescent="0.25">
      <c r="A274" s="7" t="s">
        <v>5</v>
      </c>
      <c r="B274" s="15" t="s">
        <v>41</v>
      </c>
      <c r="C274" s="9">
        <v>2513.1999999999998</v>
      </c>
      <c r="D274" s="9">
        <v>1715.1</v>
      </c>
      <c r="E274" s="101"/>
    </row>
    <row r="275" spans="1:5" s="76" customFormat="1" ht="25.5" x14ac:dyDescent="0.25">
      <c r="A275" s="7" t="s">
        <v>17</v>
      </c>
      <c r="B275" s="115" t="s">
        <v>33</v>
      </c>
      <c r="C275" s="118">
        <v>600</v>
      </c>
      <c r="D275" s="118">
        <v>155.6</v>
      </c>
      <c r="E275" s="101"/>
    </row>
    <row r="276" spans="1:5" s="76" customFormat="1" ht="15.75" x14ac:dyDescent="0.25">
      <c r="A276" s="7" t="s">
        <v>6</v>
      </c>
      <c r="B276" s="115" t="s">
        <v>177</v>
      </c>
      <c r="C276" s="9">
        <v>28000</v>
      </c>
      <c r="D276" s="9"/>
      <c r="E276" s="101"/>
    </row>
    <row r="277" spans="1:5" s="78" customFormat="1" ht="15.75" x14ac:dyDescent="0.25">
      <c r="A277" s="7" t="s">
        <v>13</v>
      </c>
      <c r="B277" s="108" t="s">
        <v>178</v>
      </c>
      <c r="C277" s="9">
        <f>SUM(C278:C280)</f>
        <v>5796.7999999999993</v>
      </c>
      <c r="D277" s="9">
        <f>SUM(D278:D280)</f>
        <v>1733.2</v>
      </c>
      <c r="E277" s="97"/>
    </row>
    <row r="278" spans="1:5" s="78" customFormat="1" ht="15.75" x14ac:dyDescent="0.25">
      <c r="A278" s="7"/>
      <c r="B278" s="109" t="s">
        <v>58</v>
      </c>
      <c r="C278" s="72">
        <v>1248.2</v>
      </c>
      <c r="D278" s="9">
        <v>373.2</v>
      </c>
      <c r="E278" s="97"/>
    </row>
    <row r="279" spans="1:5" s="78" customFormat="1" ht="15.75" x14ac:dyDescent="0.25">
      <c r="A279" s="7"/>
      <c r="B279" s="109" t="s">
        <v>18</v>
      </c>
      <c r="C279" s="72">
        <v>4542.7</v>
      </c>
      <c r="D279" s="9">
        <v>1358.3</v>
      </c>
      <c r="E279" s="97"/>
    </row>
    <row r="280" spans="1:5" s="78" customFormat="1" ht="15.75" x14ac:dyDescent="0.25">
      <c r="A280" s="7"/>
      <c r="B280" s="109" t="s">
        <v>19</v>
      </c>
      <c r="C280" s="72">
        <v>5.9</v>
      </c>
      <c r="D280" s="9">
        <v>1.7</v>
      </c>
      <c r="E280" s="97"/>
    </row>
    <row r="281" spans="1:5" s="76" customFormat="1" ht="15.75" hidden="1" x14ac:dyDescent="0.25">
      <c r="A281" s="7" t="s">
        <v>13</v>
      </c>
      <c r="B281" s="115" t="s">
        <v>63</v>
      </c>
      <c r="C281" s="9">
        <f>SUM(C282:C283)</f>
        <v>0</v>
      </c>
      <c r="D281" s="9">
        <f>SUM(D282:D283)</f>
        <v>0</v>
      </c>
      <c r="E281" s="101"/>
    </row>
    <row r="282" spans="1:5" s="76" customFormat="1" ht="16.5" hidden="1" customHeight="1" x14ac:dyDescent="0.25">
      <c r="A282" s="7"/>
      <c r="B282" s="109" t="s">
        <v>18</v>
      </c>
      <c r="C282" s="72"/>
      <c r="D282" s="72">
        <v>0</v>
      </c>
      <c r="E282" s="101"/>
    </row>
    <row r="283" spans="1:5" s="76" customFormat="1" ht="16.5" hidden="1" customHeight="1" x14ac:dyDescent="0.25">
      <c r="A283" s="7"/>
      <c r="B283" s="109" t="s">
        <v>19</v>
      </c>
      <c r="C283" s="72"/>
      <c r="D283" s="72">
        <v>0</v>
      </c>
      <c r="E283" s="101"/>
    </row>
    <row r="284" spans="1:5" s="76" customFormat="1" ht="16.5" customHeight="1" x14ac:dyDescent="0.25">
      <c r="A284" s="7" t="s">
        <v>7</v>
      </c>
      <c r="B284" s="115" t="s">
        <v>74</v>
      </c>
      <c r="C284" s="9">
        <f>SUM(C285:C286)</f>
        <v>500.6</v>
      </c>
      <c r="D284" s="9">
        <f>SUM(D285:D286)</f>
        <v>500.5</v>
      </c>
      <c r="E284" s="101"/>
    </row>
    <row r="285" spans="1:5" s="76" customFormat="1" ht="16.5" customHeight="1" x14ac:dyDescent="0.25">
      <c r="A285" s="7"/>
      <c r="B285" s="109" t="s">
        <v>18</v>
      </c>
      <c r="C285" s="9">
        <v>500</v>
      </c>
      <c r="D285" s="72">
        <v>500</v>
      </c>
      <c r="E285" s="101"/>
    </row>
    <row r="286" spans="1:5" s="76" customFormat="1" ht="16.5" customHeight="1" x14ac:dyDescent="0.25">
      <c r="A286" s="7"/>
      <c r="B286" s="109" t="s">
        <v>19</v>
      </c>
      <c r="C286" s="9">
        <v>0.6</v>
      </c>
      <c r="D286" s="72">
        <v>0.5</v>
      </c>
      <c r="E286" s="101"/>
    </row>
    <row r="287" spans="1:5" s="66" customFormat="1" ht="15.75" x14ac:dyDescent="0.25">
      <c r="A287" s="28"/>
      <c r="B287" s="29" t="s">
        <v>20</v>
      </c>
      <c r="C287" s="30">
        <f>SUM(C274,C275,C276,C277,C281,C284)</f>
        <v>37410.6</v>
      </c>
      <c r="D287" s="30">
        <f>SUM(D274,D275,D276,D277,D281,D284)</f>
        <v>4104.3999999999996</v>
      </c>
      <c r="E287" s="97"/>
    </row>
    <row r="288" spans="1:5" s="66" customFormat="1" ht="15" customHeight="1" x14ac:dyDescent="0.25">
      <c r="A288" s="112"/>
      <c r="B288" s="129" t="s">
        <v>36</v>
      </c>
      <c r="C288" s="130"/>
      <c r="D288" s="130"/>
      <c r="E288" s="97"/>
    </row>
    <row r="289" spans="1:5" s="74" customFormat="1" ht="25.5" customHeight="1" x14ac:dyDescent="0.25">
      <c r="A289" s="7"/>
      <c r="B289" s="116" t="s">
        <v>42</v>
      </c>
      <c r="C289" s="9">
        <v>31540</v>
      </c>
      <c r="D289" s="9">
        <v>19584.599999999999</v>
      </c>
      <c r="E289" s="100"/>
    </row>
    <row r="290" spans="1:5" ht="15.75" x14ac:dyDescent="0.25">
      <c r="A290" s="28"/>
      <c r="B290" s="29" t="s">
        <v>20</v>
      </c>
      <c r="C290" s="30">
        <f>SUM(C289:C289)</f>
        <v>31540</v>
      </c>
      <c r="D290" s="30">
        <f>SUM(D289:D289)</f>
        <v>19584.599999999999</v>
      </c>
      <c r="E290" s="92"/>
    </row>
    <row r="291" spans="1:5" s="49" customFormat="1" ht="15.75" x14ac:dyDescent="0.25">
      <c r="A291" s="28"/>
      <c r="B291" s="29" t="s">
        <v>15</v>
      </c>
      <c r="C291" s="30">
        <f>SUM(C287,C290)</f>
        <v>68950.600000000006</v>
      </c>
      <c r="D291" s="30">
        <f>SUM(D287,D290)</f>
        <v>23689</v>
      </c>
      <c r="E291" s="117"/>
    </row>
    <row r="292" spans="1:5" x14ac:dyDescent="0.25">
      <c r="A292" s="140"/>
      <c r="B292" s="140"/>
    </row>
    <row r="293" spans="1:5" x14ac:dyDescent="0.25">
      <c r="A293" s="42"/>
      <c r="B293" s="43" t="s">
        <v>43</v>
      </c>
      <c r="C293" s="44">
        <f>SUM(C14,C24,C48,C66,C99,C114,C138,C157,C269,C291)</f>
        <v>1689914.2</v>
      </c>
      <c r="D293" s="44">
        <f>SUM(D14,D24,D48,D66,D99,D114,D138,D157,D269,D291)</f>
        <v>706479.10000000009</v>
      </c>
      <c r="E293" s="38"/>
    </row>
    <row r="294" spans="1:5" ht="30" hidden="1" customHeight="1" x14ac:dyDescent="0.25">
      <c r="A294" s="41"/>
      <c r="B294" s="41"/>
      <c r="E294" s="54"/>
    </row>
    <row r="295" spans="1:5" ht="15" hidden="1" customHeight="1" x14ac:dyDescent="0.25">
      <c r="A295" s="39"/>
      <c r="B295" s="122" t="s">
        <v>159</v>
      </c>
      <c r="C295" s="122"/>
      <c r="D295" s="122"/>
    </row>
    <row r="296" spans="1:5" ht="10.5" hidden="1" customHeight="1" x14ac:dyDescent="0.25">
      <c r="B296" s="40" t="s">
        <v>160</v>
      </c>
    </row>
    <row r="297" spans="1:5" hidden="1" x14ac:dyDescent="0.25">
      <c r="B297" s="89" t="s">
        <v>179</v>
      </c>
    </row>
    <row r="298" spans="1:5" x14ac:dyDescent="0.25">
      <c r="C298" s="64"/>
    </row>
    <row r="299" spans="1:5" x14ac:dyDescent="0.25">
      <c r="C299" s="64"/>
    </row>
    <row r="300" spans="1:5" x14ac:dyDescent="0.25">
      <c r="C300" s="64"/>
      <c r="D300" s="64"/>
    </row>
    <row r="301" spans="1:5" x14ac:dyDescent="0.25">
      <c r="C301" s="65"/>
      <c r="D301" s="65"/>
    </row>
    <row r="302" spans="1:5" x14ac:dyDescent="0.25">
      <c r="C302" s="64"/>
    </row>
  </sheetData>
  <mergeCells count="55">
    <mergeCell ref="B263:D263"/>
    <mergeCell ref="A101:D101"/>
    <mergeCell ref="B103:D103"/>
    <mergeCell ref="B110:D110"/>
    <mergeCell ref="A50:D50"/>
    <mergeCell ref="A117:D117"/>
    <mergeCell ref="A118:D118"/>
    <mergeCell ref="B147:D147"/>
    <mergeCell ref="B152:D152"/>
    <mergeCell ref="A159:D159"/>
    <mergeCell ref="B142:D142"/>
    <mergeCell ref="A120:D120"/>
    <mergeCell ref="D122:D125"/>
    <mergeCell ref="B127:D127"/>
    <mergeCell ref="A140:D140"/>
    <mergeCell ref="A122:A125"/>
    <mergeCell ref="A28:D28"/>
    <mergeCell ref="B31:D31"/>
    <mergeCell ref="B44:D44"/>
    <mergeCell ref="A68:D68"/>
    <mergeCell ref="B52:D52"/>
    <mergeCell ref="B55:D55"/>
    <mergeCell ref="B60:D60"/>
    <mergeCell ref="A1:D1"/>
    <mergeCell ref="A2:D2"/>
    <mergeCell ref="A26:D26"/>
    <mergeCell ref="A9:A11"/>
    <mergeCell ref="B9:B11"/>
    <mergeCell ref="A4:D4"/>
    <mergeCell ref="A5:D5"/>
    <mergeCell ref="A7:D7"/>
    <mergeCell ref="C9:C11"/>
    <mergeCell ref="D9:D11"/>
    <mergeCell ref="A16:D16"/>
    <mergeCell ref="A18:A20"/>
    <mergeCell ref="B18:B20"/>
    <mergeCell ref="C18:C20"/>
    <mergeCell ref="D18:D20"/>
    <mergeCell ref="A22:D22"/>
    <mergeCell ref="B295:D295"/>
    <mergeCell ref="B122:B125"/>
    <mergeCell ref="C122:C125"/>
    <mergeCell ref="B288:D288"/>
    <mergeCell ref="A164:A166"/>
    <mergeCell ref="B164:B166"/>
    <mergeCell ref="C164:C166"/>
    <mergeCell ref="D164:D166"/>
    <mergeCell ref="B254:D254"/>
    <mergeCell ref="A271:D271"/>
    <mergeCell ref="B273:D273"/>
    <mergeCell ref="A133:D133"/>
    <mergeCell ref="A292:B292"/>
    <mergeCell ref="B168:D168"/>
    <mergeCell ref="A160:D160"/>
    <mergeCell ref="A162:D162"/>
  </mergeCells>
  <pageMargins left="0.70866141732283472" right="0.31496062992125984" top="0.70866141732283472" bottom="0.62992125984251968" header="0.31496062992125984" footer="0.31496062992125984"/>
  <pageSetup paperSize="9" scale="80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2023-07-13T21:48:03Z</dcterms:modified>
</cp:coreProperties>
</file>