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6395" windowHeight="126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Лист1!$A$1:$D$163</definedName>
  </definedNames>
  <calcPr calcId="125725"/>
</workbook>
</file>

<file path=xl/calcChain.xml><?xml version="1.0" encoding="utf-8"?>
<calcChain xmlns="http://schemas.openxmlformats.org/spreadsheetml/2006/main">
  <c r="D131" i="1"/>
  <c r="D128"/>
  <c r="D124"/>
  <c r="D111"/>
  <c r="D105"/>
  <c r="C133"/>
  <c r="C132"/>
  <c r="C131" s="1"/>
  <c r="C128"/>
  <c r="C124"/>
  <c r="C117"/>
  <c r="C111"/>
  <c r="C105"/>
  <c r="D84"/>
  <c r="D79"/>
  <c r="D156" l="1"/>
  <c r="C156"/>
  <c r="D153"/>
  <c r="C153"/>
  <c r="D143"/>
  <c r="C143"/>
  <c r="D92"/>
  <c r="D89" s="1"/>
  <c r="C92"/>
  <c r="C89"/>
  <c r="D87"/>
  <c r="C84"/>
  <c r="C87" s="1"/>
  <c r="D82"/>
  <c r="C79"/>
  <c r="C82" s="1"/>
  <c r="D74"/>
  <c r="C74"/>
  <c r="D93" l="1"/>
  <c r="C157"/>
  <c r="D157"/>
  <c r="C93"/>
  <c r="C134"/>
  <c r="C144" s="1"/>
  <c r="D134" l="1"/>
  <c r="D144" s="1"/>
  <c r="D59" l="1"/>
  <c r="C59"/>
  <c r="C54"/>
  <c r="D54"/>
  <c r="D37"/>
  <c r="C37"/>
  <c r="D34"/>
  <c r="C34"/>
  <c r="D31"/>
  <c r="C31"/>
  <c r="D20"/>
  <c r="D24"/>
  <c r="C24"/>
  <c r="C20"/>
  <c r="D14"/>
  <c r="C14"/>
  <c r="E29" i="2"/>
  <c r="F29"/>
  <c r="G29"/>
  <c r="H29"/>
  <c r="I29"/>
  <c r="J29"/>
  <c r="K29"/>
  <c r="L29"/>
  <c r="D29"/>
  <c r="C38" i="1" l="1"/>
  <c r="D38"/>
  <c r="C25"/>
  <c r="D25"/>
  <c r="D159" l="1"/>
  <c r="C159"/>
</calcChain>
</file>

<file path=xl/sharedStrings.xml><?xml version="1.0" encoding="utf-8"?>
<sst xmlns="http://schemas.openxmlformats.org/spreadsheetml/2006/main" count="232" uniqueCount="150">
  <si>
    <t>Информация об освоении финансовых средств по муниципальным программам</t>
  </si>
  <si>
    <t>Администрация городского округа Эгвекинот</t>
  </si>
  <si>
    <t>(наименование ответственного исполнителя)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</si>
  <si>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на территории городского округа Эгвекинот на 2016-2018 годы»</t>
  </si>
  <si>
    <t>№ п/п</t>
  </si>
  <si>
    <t>Наименование мероприятия</t>
  </si>
  <si>
    <t>1</t>
  </si>
  <si>
    <t>3</t>
  </si>
  <si>
    <t>5</t>
  </si>
  <si>
    <t>6</t>
  </si>
  <si>
    <t>7</t>
  </si>
  <si>
    <t>8</t>
  </si>
  <si>
    <t>9</t>
  </si>
  <si>
    <t>10</t>
  </si>
  <si>
    <t>4</t>
  </si>
  <si>
    <t>12</t>
  </si>
  <si>
    <t>Осуществление мер по противодействию терроризму и экстремизму</t>
  </si>
  <si>
    <t>Итого по программе</t>
  </si>
  <si>
    <t>Муниципальная программа «Поддержка жилищно-коммунального хозяйства и энергетики  городского округа Эгвекинот на 2016-2018 годы»</t>
  </si>
  <si>
    <t>Подпрограмма «Поддержка жилищно-коммунального хозяйства»</t>
  </si>
  <si>
    <t>Убытки по низкорентабельным баням</t>
  </si>
  <si>
    <t>2</t>
  </si>
  <si>
    <t>за счет средств окружного бюджета</t>
  </si>
  <si>
    <t>за счет средств местного бюджета</t>
  </si>
  <si>
    <t>Всего по подпрограмме</t>
  </si>
  <si>
    <t>Подпрограмма «Субсидирование предприятий жилищно-коммунального хозяйства»</t>
  </si>
  <si>
    <t>Субсидирование предприятий ЖКХ</t>
  </si>
  <si>
    <t>Субсидирование ритуальных услуг</t>
  </si>
  <si>
    <t>Муниципальная программа «Развитие транспортной инфраструктуры городского округа Эгвекинот на 2016-2018 годы»</t>
  </si>
  <si>
    <t>Подпрограмма «Субсидирование пассажирских перевозок»</t>
  </si>
  <si>
    <t>Субсидирование пассажирских перевозок</t>
  </si>
  <si>
    <t>Подпрограмма «Содержание автомобильных дорог общего пользования»</t>
  </si>
  <si>
    <t>Содержание автомобильных дорог общего пользования</t>
  </si>
  <si>
    <t>Подпрограмма «Содержание вертолетных площадок»</t>
  </si>
  <si>
    <t>Содержание вертолетных площадок</t>
  </si>
  <si>
    <t>Муниципальная программа «Содержание, развитие и ремонт инфраструктуры городского округа Эгвекинот на 2016-2018 годы»</t>
  </si>
  <si>
    <t>Мероприятия по капитальному ремонту жилищного фонда</t>
  </si>
  <si>
    <t>Мероприятия по содержанию дорог</t>
  </si>
  <si>
    <t>Мероприятия по освещению улиц</t>
  </si>
  <si>
    <t>Мероприятия по озеленению улиц</t>
  </si>
  <si>
    <t>Мероприятия по содержанию кладбищ</t>
  </si>
  <si>
    <t>Мероприятия по прочему благоустройству</t>
  </si>
  <si>
    <t>Мероприятия по захоронению и утилизации ТБО</t>
  </si>
  <si>
    <t>Ремонт, модернизация и реконструкция автомобильных дорог и инженерных сооружений на них</t>
  </si>
  <si>
    <t>Ремонт, модернизация и реконструкция инженерно-технических сетей</t>
  </si>
  <si>
    <t>Подготовка пректной, проектно-сметной документации в целях реконструкции, модернизации и капитального ремонта объектов капитального строительства</t>
  </si>
  <si>
    <t>Взносы на капитальный ремонт общего имущества многоквартирных домов</t>
  </si>
  <si>
    <t>Муниципальная программа «Обеспечение пожарной безопасности и защиты населения городского округа Эгвекинот на 2016-2018 годы»</t>
  </si>
  <si>
    <t>Обеспечение пожарной безопасности и защиты населения</t>
  </si>
  <si>
    <t>Управление финансов, экономики и имущественных отношений городского округа Эгвекинот</t>
  </si>
  <si>
    <t>Муниципальная программа «Стимулирование экономической активности населения городского округа Эгвекинот на 2016-2018 годы»</t>
  </si>
  <si>
    <t>Подпрограмма "Муниципальная поддержка малого и среднего предпринимательства"</t>
  </si>
  <si>
    <t>Финансовая поддержка субъектов малого и среднего предпринимательства</t>
  </si>
  <si>
    <t>Муниципальная программа «Поддержка развития пищевой промышленности и торговли в городском округе Эгвекинот на 2016-2018 годы»</t>
  </si>
  <si>
    <t>Подпрограмма "Финансовая поддержка производителей социально-значимых видов хлеба"</t>
  </si>
  <si>
    <t>Финансовая поддержка производителей социально-значимых видов хлеба</t>
  </si>
  <si>
    <t>Подпрограмма "Финансовая поддержка торговых предприятий реализующих населению социально значимые продовольственные товары"</t>
  </si>
  <si>
    <t>Предоставление финансовой поддержки торговым предприятиям, реализующих населению социально значимые продовольственные товар</t>
  </si>
  <si>
    <t>Подпрограмма «Финансовая поддержка производителей молочной продукции»</t>
  </si>
  <si>
    <t>Субсидия на финансовую поддержку производителей молочной продукции</t>
  </si>
  <si>
    <t>Управление социальной политики городского округа Эгвекинот</t>
  </si>
  <si>
    <t>Подпрограмма "Обеспечение государственных гарантий и развитие современной инфраструктуры образования, культуры и молодежной политики"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</si>
  <si>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том числе:</t>
  </si>
  <si>
    <t>Мероприятия по проведению оздоровительной  компании детей, находящихся в трудной жизненной ситуации</t>
  </si>
  <si>
    <t>Обеспечение образовательным учреждениям доступа к сети интернета</t>
  </si>
  <si>
    <t>Приобретение учебников  для образовательных учреждений</t>
  </si>
  <si>
    <t>Проведение районных культурно -массовых мероприятий</t>
  </si>
  <si>
    <t>Пополнение книжных фондов муниципальных библиотек</t>
  </si>
  <si>
    <t>Проведение государственной итоговой отестации, олимпиад и моноторинга в сфере образования</t>
  </si>
  <si>
    <t>11</t>
  </si>
  <si>
    <t>Компенсация расходов на оплату стоимости проезда и провоза багажа к месту использования отпуска и обратно</t>
  </si>
  <si>
    <t>13</t>
  </si>
  <si>
    <t>14</t>
  </si>
  <si>
    <t>за счет средств федерального бюджета</t>
  </si>
  <si>
    <t xml:space="preserve"> Подпрограмма "Финансовое обеспечение муниципального задания на оказание муниципальных услуг (выполнение работ)"</t>
  </si>
  <si>
    <t>Расходы на обеспечение деятельности (оказание услуг) детских дошкольных учреждений</t>
  </si>
  <si>
    <t>Финансов.обеспечен.выполнения муниципального задания  школами-детскими садами и школами (начальной,неполной средней и средней)</t>
  </si>
  <si>
    <t xml:space="preserve">Финансов.обеспечен.выполнения муниципального задания  учреждениями по внешкольной работе с детьми </t>
  </si>
  <si>
    <t xml:space="preserve">Финансов.обеспечен.выполнения муниципального задания  специальной (коррекционной) общеобразовательной  школой-интернат </t>
  </si>
  <si>
    <t>Расходы на обеспечение деятельности (оказание услуг) учреждений культуры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</si>
  <si>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</si>
  <si>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</si>
  <si>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Муниципальная программа «Развитие физической культуры и спорта в городском округе Эгвекинот на 2016-2018 годы»</t>
  </si>
  <si>
    <t>Подпрограмма "Развитие физической культуры и спорта"</t>
  </si>
  <si>
    <t>Проведение официальных спортивно-массовых мероприятий</t>
  </si>
  <si>
    <t>Участие юношеской команды по хоккею городского округа Эгвекинот (победителей окружного турнира по хоккею 2016 года) в учебно-тренировочных сборах в городе Хабаровске</t>
  </si>
  <si>
    <t>Расходы на обеспечение деятельности (оказание услуг) учреждений, осуществляющих деятельность в области физической культуры и спорта</t>
  </si>
  <si>
    <t>Муниципальная программа "Развитие  образования, культуры и молодежной политики в городском округе Эгвекинот на 2016-2018 годы"</t>
  </si>
  <si>
    <r>
      <t xml:space="preserve">                                         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 (подпись)</t>
    </r>
  </si>
  <si>
    <t>Критерии</t>
  </si>
  <si>
    <t>Варианты оценки</t>
  </si>
  <si>
    <t>Вес критерия</t>
  </si>
  <si>
    <t>1. Актуальность на настоящий момент муниципальной программы в целом и ее подпрограмм и мероприятий в соответствии с приоритетами социально-экономического развития Российской Федерации, Чукотского автономного округа, городского округа Эгвекинот</t>
  </si>
  <si>
    <t>Соответствует</t>
  </si>
  <si>
    <t>Не соответствует</t>
  </si>
  <si>
    <t>2. Соответствие достигнутых в отчетном году целевых индикаторов (показателей) целевым индикаторам (показателям), утвержденным в муниципальной программе</t>
  </si>
  <si>
    <t>Отношение достигнутых целевых показателей к целевым показателям, утвержденным программой</t>
  </si>
  <si>
    <t>3. Выполнение подпрограмм и мероприятий муниципальной программы в отчетном году</t>
  </si>
  <si>
    <t>Доля выполненных мероприятий от общего числа запланированных мероприятий (невыполненным, признается также и мероприятие, выполненное менее чем на 80% в стоимостном выражении от запланированного)</t>
  </si>
  <si>
    <t>4. Осуществление ввода в действие объектов капитального строительства (реконструкции, капитального ремонта), предусмотренных в программе в отчетном году</t>
  </si>
  <si>
    <t>Доля выполненных мероприятий от общего числа запланированных мероприятий</t>
  </si>
  <si>
    <t>5. Выполнение мероприятий муниципальной программы с начала ее реализации</t>
  </si>
  <si>
    <t>Доля выполненных мероприятий от общего числа запланированных мероприятий (невыполненным признается также и мероприятие, выполненное менее чем на 80% в стоимостном выражении от запланированного)</t>
  </si>
  <si>
    <t>6. Осуществление ввода в действие объектов капитального строительства (реконструкции, капитального ремонта), предусмотренных в программе с начала ее реализации</t>
  </si>
  <si>
    <t>7. Уровень фактического финансового обеспечения муниципальной программы в отчетном финансовом году</t>
  </si>
  <si>
    <t>Отношение фактического объема финансирования к объему финансирования, запланированному программой</t>
  </si>
  <si>
    <t>8. Уровень фактического финансового обеспечения муниципальной программы с начала ее реализации</t>
  </si>
  <si>
    <t>ИТОГО</t>
  </si>
  <si>
    <t>1*</t>
  </si>
  <si>
    <t>2*</t>
  </si>
  <si>
    <t>3*</t>
  </si>
  <si>
    <t>4*</t>
  </si>
  <si>
    <t>5*</t>
  </si>
  <si>
    <t>6*</t>
  </si>
  <si>
    <t>7*</t>
  </si>
  <si>
    <t>8*</t>
  </si>
  <si>
    <t>9*</t>
  </si>
  <si>
    <t>3*- Стимулирование экономической активности населения городского округа Эгвекинот на 2016-2018г.</t>
  </si>
  <si>
    <t>9* - Обеспечение пожарной безопасности и защиты населения городского округа Эгвекинот на 2016-2018г.</t>
  </si>
  <si>
    <t>8* - Поддержка развития пищевой промышленности и торговли в городском округе Эгвекинот на 2016-2018г.</t>
  </si>
  <si>
    <t>7* - Содержание, развитие и ремонт инфраструктуры городского округа эгвекинот на 2016-2018г.</t>
  </si>
  <si>
    <t>6* - Развитие транспортной инфраструктуры городского округа Эгвекинот на 2016-2018г.</t>
  </si>
  <si>
    <t>5* - Поддержка жилищьно-коммунального хозяйства и энергетики городского округа Эгвекинот на 2016-2018г.</t>
  </si>
  <si>
    <t>4* - Развитие физической культуры и спорта в городском округе Эгвекинот на 2016-2018г.</t>
  </si>
  <si>
    <t>2* - Развитие образования, культуры и молодежной политики в городском округе Эгвекинот на 2016-2018г.</t>
  </si>
  <si>
    <t>1* - Профилактика терроризма и экстремизма, а так же минимизация и (или) ликвидация последствий проявлений терроризма и экстремизма на территории городского округа Эгвекинот на 2016-2018г.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</si>
  <si>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</si>
  <si>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</t>
  </si>
  <si>
    <t>ВСЕГО РАСХОДЫ ПО МУНИЦИПАЛЬНЫМ ПРОГРАММАМ:</t>
  </si>
  <si>
    <t>Утверждено на 2017 год (тыс.руб.)</t>
  </si>
  <si>
    <t>Освоено (тыс. руб.)</t>
  </si>
  <si>
    <t>Утверждено на 2017 г.
(тыс. руб.)</t>
  </si>
  <si>
    <t>Освоено
(тыс. руб.)</t>
  </si>
  <si>
    <t>Молодежная политика и организация отдыха детей</t>
  </si>
  <si>
    <t>Обеспечение проведения конкурса педагогического мастерства «Учитель года», «Воспитатель года»</t>
  </si>
  <si>
    <t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</t>
  </si>
  <si>
    <t>15</t>
  </si>
  <si>
    <t>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</t>
  </si>
  <si>
    <t>16</t>
  </si>
  <si>
    <t>Приобретение оборудования и товарно-материальных ценностей для нужд муниципальных образовательных организаций и учреждений культуры</t>
  </si>
  <si>
    <t>Проведение мероприятий по отлову и содержанию безнадзорных животных (окружной бюджет)</t>
  </si>
  <si>
    <t>Финансов.обеспечен.выполнения муниципального задания детскими дошкольными учреждениями (окружной бюджет)</t>
  </si>
  <si>
    <t>Финансов.обеспечен.выполнения муниципального задания  школами-детскими садами и школами (начальной,неполной средней и средней) (окружной бюджет)</t>
  </si>
  <si>
    <t>Финансов.обеспечен.выполнения муниципального задания  учреждениями по внешкольной работе с детьми (окружной бюджет)</t>
  </si>
  <si>
    <t>Финансов.обеспечен.выполнения муниципального задания  специальной (коррекционной) общеобразовательной  школой-интернат (окружной бюджет)</t>
  </si>
  <si>
    <t>Компенсация расходов на оплату стоимости проезда и провоза багажа, связанных с переездом</t>
  </si>
  <si>
    <t>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 (окружной бюджет)</t>
  </si>
  <si>
    <t>13 октября 2017 г.</t>
  </si>
  <si>
    <r>
      <t xml:space="preserve">Начальник Управления ФЭИ                            </t>
    </r>
    <r>
      <rPr>
        <u/>
        <sz val="10"/>
        <rFont val="Times New Roman"/>
        <family val="1"/>
        <charset val="204"/>
      </rPr>
      <t xml:space="preserve">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А.В. Шпак</t>
    </r>
  </si>
  <si>
    <t>за 9 месяцев 2017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</si>
</sst>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4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wrapText="1"/>
    </xf>
    <xf numFmtId="165" fontId="8" fillId="3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Alignment="1"/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0" xfId="0" applyNumberFormat="1" applyFont="1"/>
    <xf numFmtId="0" fontId="11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horizontal="center" vertical="center"/>
    </xf>
    <xf numFmtId="49" fontId="10" fillId="0" borderId="0" xfId="1" applyNumberFormat="1" applyFont="1"/>
    <xf numFmtId="0" fontId="11" fillId="0" borderId="0" xfId="1" applyFont="1" applyAlignment="1">
      <alignment wrapText="1"/>
    </xf>
    <xf numFmtId="49" fontId="6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49" fontId="8" fillId="4" borderId="2" xfId="1" applyNumberFormat="1" applyFont="1" applyFill="1" applyBorder="1" applyAlignment="1">
      <alignment horizontal="center" vertical="center"/>
    </xf>
    <xf numFmtId="49" fontId="8" fillId="4" borderId="2" xfId="1" applyNumberFormat="1" applyFont="1" applyFill="1" applyBorder="1" applyAlignment="1">
      <alignment horizontal="left" wrapText="1"/>
    </xf>
    <xf numFmtId="165" fontId="8" fillId="4" borderId="2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/>
    <xf numFmtId="0" fontId="8" fillId="0" borderId="0" xfId="1" applyFont="1" applyFill="1" applyAlignment="1"/>
    <xf numFmtId="0" fontId="6" fillId="0" borderId="6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164" fontId="10" fillId="0" borderId="0" xfId="0" applyNumberFormat="1" applyFon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left" vertical="center" wrapText="1"/>
    </xf>
    <xf numFmtId="165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left" wrapText="1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left" wrapText="1"/>
    </xf>
    <xf numFmtId="165" fontId="8" fillId="4" borderId="2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8" fillId="5" borderId="8" xfId="0" applyNumberFormat="1" applyFont="1" applyFill="1" applyBorder="1" applyAlignment="1">
      <alignment horizontal="left" wrapText="1"/>
    </xf>
    <xf numFmtId="49" fontId="6" fillId="5" borderId="2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3" fillId="0" borderId="0" xfId="0" applyFont="1" applyAlignment="1">
      <alignment wrapText="1"/>
    </xf>
    <xf numFmtId="0" fontId="16" fillId="0" borderId="2" xfId="0" applyFont="1" applyBorder="1" applyAlignment="1">
      <alignment wrapText="1"/>
    </xf>
    <xf numFmtId="0" fontId="0" fillId="0" borderId="2" xfId="0" applyBorder="1"/>
    <xf numFmtId="0" fontId="15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6" fillId="8" borderId="2" xfId="0" applyNumberFormat="1" applyFont="1" applyFill="1" applyBorder="1" applyAlignment="1">
      <alignment horizontal="center" vertical="center"/>
    </xf>
    <xf numFmtId="49" fontId="8" fillId="8" borderId="2" xfId="0" applyNumberFormat="1" applyFont="1" applyFill="1" applyBorder="1" applyAlignment="1">
      <alignment horizontal="left" wrapText="1"/>
    </xf>
    <xf numFmtId="165" fontId="8" fillId="8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164" fontId="6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wrapText="1"/>
    </xf>
    <xf numFmtId="164" fontId="10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18" fillId="0" borderId="0" xfId="0" applyFont="1" applyBorder="1" applyAlignment="1"/>
    <xf numFmtId="165" fontId="8" fillId="3" borderId="6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9" fontId="19" fillId="0" borderId="2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5" fontId="9" fillId="0" borderId="2" xfId="1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wrapText="1"/>
    </xf>
    <xf numFmtId="49" fontId="8" fillId="0" borderId="7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center" vertical="top" wrapText="1"/>
    </xf>
    <xf numFmtId="0" fontId="0" fillId="7" borderId="2" xfId="0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7" fillId="6" borderId="2" xfId="0" applyFont="1" applyFill="1" applyBorder="1" applyAlignment="1">
      <alignment horizontal="justify" vertical="top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3"/>
  <sheetViews>
    <sheetView tabSelected="1" topLeftCell="A142" zoomScaleNormal="100" workbookViewId="0">
      <selection activeCell="G157" sqref="G157"/>
    </sheetView>
  </sheetViews>
  <sheetFormatPr defaultRowHeight="15"/>
  <cols>
    <col min="1" max="1" width="5.7109375" bestFit="1" customWidth="1"/>
    <col min="2" max="2" width="82.7109375" customWidth="1"/>
    <col min="3" max="3" width="12.7109375" style="91" bestFit="1" customWidth="1"/>
    <col min="4" max="4" width="11.28515625" style="91" customWidth="1"/>
    <col min="5" max="5" width="11.28515625" bestFit="1" customWidth="1"/>
    <col min="6" max="6" width="10.28515625" bestFit="1" customWidth="1"/>
  </cols>
  <sheetData>
    <row r="1" spans="1:6" ht="18.75" customHeight="1">
      <c r="A1" s="106" t="s">
        <v>0</v>
      </c>
      <c r="B1" s="106"/>
      <c r="C1" s="106"/>
      <c r="D1" s="106"/>
    </row>
    <row r="2" spans="1:6" ht="18.75">
      <c r="A2" s="107" t="s">
        <v>149</v>
      </c>
      <c r="B2" s="107"/>
      <c r="C2" s="107"/>
      <c r="D2" s="107"/>
    </row>
    <row r="3" spans="1:6" ht="15.75">
      <c r="A3" s="1"/>
      <c r="B3" s="1"/>
      <c r="C3" s="1"/>
    </row>
    <row r="4" spans="1:6" ht="15.75">
      <c r="A4" s="117" t="s">
        <v>1</v>
      </c>
      <c r="B4" s="117"/>
      <c r="C4" s="117"/>
      <c r="D4" s="117"/>
    </row>
    <row r="5" spans="1:6">
      <c r="A5" s="118" t="s">
        <v>2</v>
      </c>
      <c r="B5" s="118"/>
      <c r="C5" s="118"/>
      <c r="D5" s="118"/>
    </row>
    <row r="6" spans="1:6" ht="15.75">
      <c r="A6" s="2"/>
      <c r="B6" s="2"/>
      <c r="C6" s="71"/>
    </row>
    <row r="7" spans="1:6" ht="56.25" customHeight="1">
      <c r="A7" s="111" t="s">
        <v>3</v>
      </c>
      <c r="B7" s="111"/>
      <c r="C7" s="111"/>
      <c r="D7" s="111"/>
    </row>
    <row r="8" spans="1:6" ht="15.75">
      <c r="A8" s="3"/>
      <c r="B8" s="4"/>
      <c r="C8" s="70"/>
      <c r="D8" s="70"/>
    </row>
    <row r="9" spans="1:6" ht="15" customHeight="1">
      <c r="A9" s="112" t="s">
        <v>4</v>
      </c>
      <c r="B9" s="113" t="s">
        <v>5</v>
      </c>
      <c r="C9" s="122" t="s">
        <v>129</v>
      </c>
      <c r="D9" s="122" t="s">
        <v>130</v>
      </c>
    </row>
    <row r="10" spans="1:6">
      <c r="A10" s="112"/>
      <c r="B10" s="113"/>
      <c r="C10" s="123"/>
      <c r="D10" s="123"/>
    </row>
    <row r="11" spans="1:6" ht="15" customHeight="1">
      <c r="A11" s="112"/>
      <c r="B11" s="113"/>
      <c r="C11" s="123"/>
      <c r="D11" s="123"/>
    </row>
    <row r="12" spans="1:6">
      <c r="A12" s="5" t="s">
        <v>6</v>
      </c>
      <c r="B12" s="6">
        <v>2</v>
      </c>
      <c r="C12" s="5" t="s">
        <v>7</v>
      </c>
      <c r="D12" s="5" t="s">
        <v>14</v>
      </c>
    </row>
    <row r="13" spans="1:6">
      <c r="A13" s="7" t="s">
        <v>6</v>
      </c>
      <c r="B13" s="8" t="s">
        <v>16</v>
      </c>
      <c r="C13" s="9">
        <v>5</v>
      </c>
      <c r="D13" s="9">
        <v>0</v>
      </c>
    </row>
    <row r="14" spans="1:6">
      <c r="A14" s="10"/>
      <c r="B14" s="11" t="s">
        <v>17</v>
      </c>
      <c r="C14" s="12">
        <f t="shared" ref="C14:D14" si="0">SUM(C13)</f>
        <v>5</v>
      </c>
      <c r="D14" s="12">
        <f t="shared" si="0"/>
        <v>0</v>
      </c>
    </row>
    <row r="15" spans="1:6">
      <c r="A15" s="13"/>
      <c r="B15" s="14"/>
      <c r="C15" s="15"/>
    </row>
    <row r="16" spans="1:6" ht="28.5" customHeight="1">
      <c r="A16" s="111" t="s">
        <v>18</v>
      </c>
      <c r="B16" s="111"/>
      <c r="C16" s="111"/>
      <c r="D16" s="111"/>
      <c r="E16" s="82"/>
      <c r="F16" s="82"/>
    </row>
    <row r="17" spans="1:9" ht="15.75">
      <c r="A17" s="3"/>
      <c r="B17" s="4"/>
      <c r="C17" s="70"/>
      <c r="D17" s="70"/>
      <c r="E17" s="4"/>
      <c r="F17" s="4"/>
    </row>
    <row r="18" spans="1:9" ht="15" customHeight="1">
      <c r="A18" s="121" t="s">
        <v>19</v>
      </c>
      <c r="B18" s="121"/>
      <c r="C18" s="121"/>
      <c r="D18" s="121"/>
      <c r="E18" s="83"/>
      <c r="F18" s="83"/>
      <c r="G18" s="75"/>
      <c r="H18" s="75"/>
    </row>
    <row r="19" spans="1:9">
      <c r="A19" s="7" t="s">
        <v>6</v>
      </c>
      <c r="B19" s="16" t="s">
        <v>20</v>
      </c>
      <c r="C19" s="9">
        <v>10184.5</v>
      </c>
      <c r="D19" s="9">
        <v>7650</v>
      </c>
      <c r="E19" s="75"/>
      <c r="F19" s="75"/>
      <c r="G19" s="75"/>
      <c r="H19" s="75"/>
    </row>
    <row r="20" spans="1:9">
      <c r="A20" s="10"/>
      <c r="B20" s="11" t="s">
        <v>24</v>
      </c>
      <c r="C20" s="12">
        <f>C19</f>
        <v>10184.5</v>
      </c>
      <c r="D20" s="12">
        <f>D19</f>
        <v>7650</v>
      </c>
      <c r="E20" s="75"/>
      <c r="F20" s="75"/>
      <c r="G20" s="75"/>
    </row>
    <row r="21" spans="1:9">
      <c r="A21" s="121" t="s">
        <v>25</v>
      </c>
      <c r="B21" s="121"/>
      <c r="C21" s="121"/>
      <c r="D21" s="121"/>
      <c r="E21" s="83"/>
      <c r="F21" s="83"/>
      <c r="G21" s="75"/>
    </row>
    <row r="22" spans="1:9">
      <c r="A22" s="7" t="s">
        <v>6</v>
      </c>
      <c r="B22" s="16" t="s">
        <v>26</v>
      </c>
      <c r="C22" s="9">
        <v>32253.5</v>
      </c>
      <c r="D22" s="9">
        <v>23788</v>
      </c>
      <c r="E22" s="75"/>
      <c r="F22" s="75"/>
      <c r="G22" s="75"/>
    </row>
    <row r="23" spans="1:9">
      <c r="A23" s="7" t="s">
        <v>21</v>
      </c>
      <c r="B23" s="16" t="s">
        <v>27</v>
      </c>
      <c r="C23" s="9">
        <v>2910.9</v>
      </c>
      <c r="D23" s="9">
        <v>2836.7</v>
      </c>
      <c r="E23" s="75"/>
      <c r="F23" s="75"/>
      <c r="G23" s="75"/>
    </row>
    <row r="24" spans="1:9">
      <c r="A24" s="10"/>
      <c r="B24" s="11" t="s">
        <v>24</v>
      </c>
      <c r="C24" s="12">
        <f t="shared" ref="C24:D24" si="1">SUM(C22:C23)</f>
        <v>35164.400000000001</v>
      </c>
      <c r="D24" s="12">
        <f t="shared" si="1"/>
        <v>26624.7</v>
      </c>
      <c r="E24" s="75"/>
      <c r="F24" s="75"/>
      <c r="G24" s="75"/>
    </row>
    <row r="25" spans="1:9">
      <c r="A25" s="10"/>
      <c r="B25" s="11" t="s">
        <v>17</v>
      </c>
      <c r="C25" s="12">
        <f t="shared" ref="C25" si="2">SUM(C20,C24)</f>
        <v>45348.9</v>
      </c>
      <c r="D25" s="12">
        <f>SUM(D20,D24)</f>
        <v>34274.699999999997</v>
      </c>
      <c r="E25" s="75"/>
      <c r="F25" s="75"/>
      <c r="G25" s="75"/>
    </row>
    <row r="26" spans="1:9" ht="15.75">
      <c r="A26" s="68"/>
      <c r="B26" s="4"/>
      <c r="C26" s="4"/>
      <c r="E26" s="75"/>
      <c r="F26" s="75"/>
      <c r="G26" s="75"/>
    </row>
    <row r="27" spans="1:9" ht="30.75" customHeight="1">
      <c r="A27" s="111" t="s">
        <v>28</v>
      </c>
      <c r="B27" s="111"/>
      <c r="C27" s="111"/>
      <c r="D27" s="111"/>
      <c r="E27" s="82"/>
      <c r="F27" s="82"/>
      <c r="G27" s="82"/>
      <c r="H27" s="75"/>
      <c r="I27" s="75"/>
    </row>
    <row r="28" spans="1:9" ht="15.75">
      <c r="A28" s="68"/>
      <c r="B28" s="4"/>
      <c r="C28" s="4"/>
      <c r="D28" s="4"/>
      <c r="E28" s="4"/>
      <c r="F28" s="4"/>
      <c r="G28" s="4"/>
      <c r="H28" s="75"/>
      <c r="I28" s="75"/>
    </row>
    <row r="29" spans="1:9" ht="15.75" customHeight="1">
      <c r="A29" s="121" t="s">
        <v>29</v>
      </c>
      <c r="B29" s="121"/>
      <c r="C29" s="121"/>
      <c r="D29" s="121"/>
      <c r="E29" s="83"/>
      <c r="F29" s="83"/>
      <c r="G29" s="83"/>
      <c r="H29" s="75"/>
      <c r="I29" s="75"/>
    </row>
    <row r="30" spans="1:9" ht="15" customHeight="1">
      <c r="A30" s="7" t="s">
        <v>6</v>
      </c>
      <c r="B30" s="16" t="s">
        <v>30</v>
      </c>
      <c r="C30" s="9">
        <v>8645.1</v>
      </c>
      <c r="D30" s="9">
        <v>5889.2</v>
      </c>
      <c r="E30" s="75"/>
      <c r="F30" s="75"/>
      <c r="G30" s="75"/>
      <c r="H30" s="75"/>
      <c r="I30" s="75"/>
    </row>
    <row r="31" spans="1:9">
      <c r="A31" s="10"/>
      <c r="B31" s="11" t="s">
        <v>24</v>
      </c>
      <c r="C31" s="12">
        <f t="shared" ref="C31:D31" si="3">SUM(C30)</f>
        <v>8645.1</v>
      </c>
      <c r="D31" s="12">
        <f t="shared" si="3"/>
        <v>5889.2</v>
      </c>
      <c r="E31" s="75"/>
      <c r="F31" s="75"/>
      <c r="G31" s="75"/>
      <c r="H31" s="75"/>
      <c r="I31" s="75"/>
    </row>
    <row r="32" spans="1:9">
      <c r="A32" s="121" t="s">
        <v>31</v>
      </c>
      <c r="B32" s="121"/>
      <c r="C32" s="121"/>
      <c r="D32" s="121"/>
      <c r="E32" s="79"/>
      <c r="F32" s="79"/>
      <c r="G32" s="75"/>
      <c r="H32" s="75"/>
      <c r="I32" s="75"/>
    </row>
    <row r="33" spans="1:9">
      <c r="A33" s="7" t="s">
        <v>6</v>
      </c>
      <c r="B33" s="16" t="s">
        <v>32</v>
      </c>
      <c r="C33" s="9">
        <v>7151.1</v>
      </c>
      <c r="D33" s="9">
        <v>4540.8999999999996</v>
      </c>
      <c r="E33" s="75"/>
      <c r="F33" s="75"/>
      <c r="G33" s="75"/>
      <c r="H33" s="75"/>
      <c r="I33" s="75"/>
    </row>
    <row r="34" spans="1:9">
      <c r="A34" s="10"/>
      <c r="B34" s="11" t="s">
        <v>24</v>
      </c>
      <c r="C34" s="12">
        <f t="shared" ref="C34:D34" si="4">SUM(C33)</f>
        <v>7151.1</v>
      </c>
      <c r="D34" s="12">
        <f t="shared" si="4"/>
        <v>4540.8999999999996</v>
      </c>
      <c r="E34" s="75"/>
      <c r="F34" s="75"/>
      <c r="G34" s="75"/>
      <c r="H34" s="75"/>
      <c r="I34" s="75"/>
    </row>
    <row r="35" spans="1:9">
      <c r="A35" s="121" t="s">
        <v>33</v>
      </c>
      <c r="B35" s="121"/>
      <c r="C35" s="121"/>
      <c r="D35" s="121"/>
      <c r="E35" s="75"/>
      <c r="F35" s="75"/>
      <c r="G35" s="75"/>
      <c r="H35" s="75"/>
      <c r="I35" s="75"/>
    </row>
    <row r="36" spans="1:9">
      <c r="A36" s="7" t="s">
        <v>6</v>
      </c>
      <c r="B36" s="16" t="s">
        <v>34</v>
      </c>
      <c r="C36" s="9">
        <v>900</v>
      </c>
      <c r="D36" s="9">
        <v>602.20000000000005</v>
      </c>
      <c r="E36" s="75"/>
      <c r="F36" s="75"/>
      <c r="G36" s="75"/>
      <c r="H36" s="75"/>
      <c r="I36" s="75"/>
    </row>
    <row r="37" spans="1:9">
      <c r="A37" s="10"/>
      <c r="B37" s="11" t="s">
        <v>24</v>
      </c>
      <c r="C37" s="12">
        <f>SUM(C36:C36)</f>
        <v>900</v>
      </c>
      <c r="D37" s="12">
        <f>SUM(D36:D36)</f>
        <v>602.20000000000005</v>
      </c>
      <c r="E37" s="75"/>
      <c r="F37" s="75"/>
      <c r="G37" s="75"/>
      <c r="H37" s="75"/>
      <c r="I37" s="75"/>
    </row>
    <row r="38" spans="1:9">
      <c r="A38" s="10"/>
      <c r="B38" s="11" t="s">
        <v>17</v>
      </c>
      <c r="C38" s="12">
        <f>SUM(C37,C31,C34)</f>
        <v>16696.2</v>
      </c>
      <c r="D38" s="12">
        <f>SUM(D37,D31,D34)</f>
        <v>11032.3</v>
      </c>
      <c r="E38" s="75"/>
      <c r="F38" s="75"/>
      <c r="G38" s="75"/>
      <c r="H38" s="75"/>
      <c r="I38" s="75"/>
    </row>
    <row r="39" spans="1:9">
      <c r="A39" s="13"/>
      <c r="B39" s="14"/>
      <c r="C39" s="15"/>
      <c r="D39" s="15"/>
      <c r="E39" s="15"/>
      <c r="F39" s="15"/>
      <c r="G39" s="72"/>
    </row>
    <row r="40" spans="1:9" ht="30.75" customHeight="1">
      <c r="A40" s="111" t="s">
        <v>35</v>
      </c>
      <c r="B40" s="111"/>
      <c r="C40" s="111"/>
      <c r="D40" s="111"/>
      <c r="E40" s="82"/>
      <c r="F40" s="82"/>
      <c r="G40" s="82"/>
    </row>
    <row r="41" spans="1:9">
      <c r="A41" s="17"/>
      <c r="B41" s="17"/>
      <c r="C41" s="86"/>
      <c r="D41" s="86"/>
      <c r="E41" s="17"/>
      <c r="F41" s="17"/>
      <c r="G41" s="73"/>
    </row>
    <row r="42" spans="1:9" ht="15.75" customHeight="1">
      <c r="A42" s="7" t="s">
        <v>6</v>
      </c>
      <c r="B42" s="16" t="s">
        <v>36</v>
      </c>
      <c r="C42" s="9">
        <v>38217.9</v>
      </c>
      <c r="D42" s="74">
        <v>4676.8999999999996</v>
      </c>
    </row>
    <row r="43" spans="1:9">
      <c r="A43" s="7" t="s">
        <v>21</v>
      </c>
      <c r="B43" s="16" t="s">
        <v>37</v>
      </c>
      <c r="C43" s="9">
        <v>10560.1</v>
      </c>
      <c r="D43" s="9">
        <v>5997.9</v>
      </c>
    </row>
    <row r="44" spans="1:9">
      <c r="A44" s="7" t="s">
        <v>7</v>
      </c>
      <c r="B44" s="18" t="s">
        <v>38</v>
      </c>
      <c r="C44" s="9">
        <v>9151.1</v>
      </c>
      <c r="D44" s="9">
        <v>4353.8999999999996</v>
      </c>
    </row>
    <row r="45" spans="1:9">
      <c r="A45" s="7" t="s">
        <v>14</v>
      </c>
      <c r="B45" s="18" t="s">
        <v>39</v>
      </c>
      <c r="C45" s="9">
        <v>290.2</v>
      </c>
      <c r="D45" s="9">
        <v>0</v>
      </c>
    </row>
    <row r="46" spans="1:9">
      <c r="A46" s="7" t="s">
        <v>8</v>
      </c>
      <c r="B46" s="18" t="s">
        <v>40</v>
      </c>
      <c r="C46" s="9">
        <v>673.8</v>
      </c>
      <c r="D46" s="9">
        <v>0</v>
      </c>
    </row>
    <row r="47" spans="1:9">
      <c r="A47" s="7" t="s">
        <v>9</v>
      </c>
      <c r="B47" s="18" t="s">
        <v>41</v>
      </c>
      <c r="C47" s="9">
        <v>36686.699999999997</v>
      </c>
      <c r="D47" s="9">
        <v>8226.7000000000007</v>
      </c>
    </row>
    <row r="48" spans="1:9">
      <c r="A48" s="7" t="s">
        <v>10</v>
      </c>
      <c r="B48" s="18" t="s">
        <v>42</v>
      </c>
      <c r="C48" s="9">
        <v>2416.6999999999998</v>
      </c>
      <c r="D48" s="9">
        <v>1854.2</v>
      </c>
    </row>
    <row r="49" spans="1:8">
      <c r="A49" s="7" t="s">
        <v>11</v>
      </c>
      <c r="B49" s="16" t="s">
        <v>140</v>
      </c>
      <c r="C49" s="9">
        <v>905.1</v>
      </c>
      <c r="D49" s="9">
        <v>0</v>
      </c>
    </row>
    <row r="50" spans="1:8">
      <c r="A50" s="7" t="s">
        <v>12</v>
      </c>
      <c r="B50" s="16" t="s">
        <v>43</v>
      </c>
      <c r="C50" s="9">
        <v>30600.1</v>
      </c>
      <c r="D50" s="9"/>
    </row>
    <row r="51" spans="1:8">
      <c r="A51" s="7" t="s">
        <v>13</v>
      </c>
      <c r="B51" s="16" t="s">
        <v>44</v>
      </c>
      <c r="C51" s="9">
        <v>16285.8</v>
      </c>
      <c r="D51" s="9">
        <v>3958.1</v>
      </c>
    </row>
    <row r="52" spans="1:8" ht="25.5">
      <c r="A52" s="7" t="s">
        <v>69</v>
      </c>
      <c r="B52" s="16" t="s">
        <v>45</v>
      </c>
      <c r="C52" s="9"/>
      <c r="D52" s="74">
        <v>0</v>
      </c>
    </row>
    <row r="53" spans="1:8">
      <c r="A53" s="7" t="s">
        <v>15</v>
      </c>
      <c r="B53" s="16" t="s">
        <v>46</v>
      </c>
      <c r="C53" s="9">
        <v>6960</v>
      </c>
      <c r="D53" s="74">
        <v>4755.3999999999996</v>
      </c>
    </row>
    <row r="54" spans="1:8">
      <c r="A54" s="10"/>
      <c r="B54" s="11" t="s">
        <v>17</v>
      </c>
      <c r="C54" s="12">
        <f t="shared" ref="C54:D54" si="5">SUM(C42:C53)</f>
        <v>152747.49999999997</v>
      </c>
      <c r="D54" s="12">
        <f t="shared" si="5"/>
        <v>33823.1</v>
      </c>
    </row>
    <row r="55" spans="1:8">
      <c r="A55" s="19"/>
      <c r="B55" s="20"/>
      <c r="C55" s="21"/>
      <c r="D55" s="21"/>
      <c r="E55" s="80"/>
      <c r="F55" s="80"/>
      <c r="G55" s="85"/>
      <c r="H55" s="75"/>
    </row>
    <row r="56" spans="1:8" ht="32.25" customHeight="1">
      <c r="A56" s="111" t="s">
        <v>47</v>
      </c>
      <c r="B56" s="111"/>
      <c r="C56" s="111"/>
      <c r="D56" s="111"/>
      <c r="E56" s="82"/>
      <c r="F56" s="82"/>
      <c r="G56" s="82"/>
      <c r="H56" s="75"/>
    </row>
    <row r="57" spans="1:8" ht="15.75">
      <c r="A57" s="3"/>
      <c r="B57" s="4"/>
      <c r="C57" s="70"/>
      <c r="D57" s="70"/>
      <c r="E57" s="4"/>
      <c r="F57" s="4"/>
      <c r="G57" s="4"/>
      <c r="H57" s="75"/>
    </row>
    <row r="58" spans="1:8">
      <c r="A58" s="7" t="s">
        <v>6</v>
      </c>
      <c r="B58" s="8" t="s">
        <v>48</v>
      </c>
      <c r="C58" s="9">
        <v>1900</v>
      </c>
      <c r="D58" s="9">
        <v>1125</v>
      </c>
      <c r="E58" s="75"/>
      <c r="F58" s="75"/>
      <c r="G58" s="75"/>
      <c r="H58" s="75"/>
    </row>
    <row r="59" spans="1:8">
      <c r="A59" s="10"/>
      <c r="B59" s="11" t="s">
        <v>17</v>
      </c>
      <c r="C59" s="84">
        <f t="shared" ref="C59:D59" si="6">SUM(C58)</f>
        <v>1900</v>
      </c>
      <c r="D59" s="84">
        <f t="shared" si="6"/>
        <v>1125</v>
      </c>
      <c r="E59" s="75"/>
      <c r="F59" s="75"/>
      <c r="G59" s="75"/>
      <c r="H59" s="75"/>
    </row>
    <row r="60" spans="1:8" ht="15.75">
      <c r="A60" s="1"/>
      <c r="B60" s="1"/>
      <c r="C60" s="1"/>
      <c r="D60" s="1"/>
      <c r="E60" s="4"/>
      <c r="F60" s="4"/>
      <c r="G60" s="4"/>
      <c r="H60" s="75"/>
    </row>
    <row r="61" spans="1:8">
      <c r="A61" s="76"/>
      <c r="B61" s="78"/>
      <c r="C61" s="77"/>
      <c r="E61" s="75"/>
      <c r="F61" s="75"/>
      <c r="G61" s="75"/>
      <c r="H61" s="75"/>
    </row>
    <row r="62" spans="1:8" ht="15.75">
      <c r="A62" s="119" t="s">
        <v>49</v>
      </c>
      <c r="B62" s="119"/>
      <c r="C62" s="119"/>
      <c r="D62" s="119"/>
    </row>
    <row r="63" spans="1:8">
      <c r="A63" s="120" t="s">
        <v>2</v>
      </c>
      <c r="B63" s="120"/>
      <c r="C63" s="120"/>
      <c r="D63" s="120"/>
    </row>
    <row r="64" spans="1:8">
      <c r="A64" s="22"/>
      <c r="B64" s="23"/>
      <c r="C64" s="87"/>
    </row>
    <row r="65" spans="1:4" s="81" customFormat="1" ht="34.5" customHeight="1">
      <c r="A65" s="119" t="s">
        <v>50</v>
      </c>
      <c r="B65" s="119"/>
      <c r="C65" s="119"/>
      <c r="D65" s="119"/>
    </row>
    <row r="66" spans="1:4" s="81" customFormat="1" ht="15.75" customHeight="1">
      <c r="A66" s="24"/>
      <c r="B66" s="25"/>
      <c r="C66" s="25"/>
      <c r="D66" s="69"/>
    </row>
    <row r="67" spans="1:4" s="81" customFormat="1" ht="15" customHeight="1">
      <c r="A67" s="127" t="s">
        <v>4</v>
      </c>
      <c r="B67" s="130" t="s">
        <v>5</v>
      </c>
      <c r="C67" s="124" t="s">
        <v>129</v>
      </c>
      <c r="D67" s="124" t="s">
        <v>130</v>
      </c>
    </row>
    <row r="68" spans="1:4" s="81" customFormat="1" ht="15" customHeight="1">
      <c r="A68" s="128"/>
      <c r="B68" s="131"/>
      <c r="C68" s="125"/>
      <c r="D68" s="125"/>
    </row>
    <row r="69" spans="1:4" s="81" customFormat="1">
      <c r="A69" s="128"/>
      <c r="B69" s="131"/>
      <c r="C69" s="125"/>
      <c r="D69" s="125"/>
    </row>
    <row r="70" spans="1:4" s="81" customFormat="1">
      <c r="A70" s="129"/>
      <c r="B70" s="132"/>
      <c r="C70" s="126"/>
      <c r="D70" s="126"/>
    </row>
    <row r="71" spans="1:4" s="81" customFormat="1">
      <c r="A71" s="26" t="s">
        <v>6</v>
      </c>
      <c r="B71" s="27">
        <v>2</v>
      </c>
      <c r="C71" s="26" t="s">
        <v>7</v>
      </c>
      <c r="D71" s="27" t="s">
        <v>11</v>
      </c>
    </row>
    <row r="72" spans="1:4" s="81" customFormat="1">
      <c r="A72" s="26"/>
      <c r="B72" s="114" t="s">
        <v>51</v>
      </c>
      <c r="C72" s="115"/>
      <c r="D72" s="115"/>
    </row>
    <row r="73" spans="1:4" s="81" customFormat="1">
      <c r="A73" s="28" t="s">
        <v>6</v>
      </c>
      <c r="B73" s="29" t="s">
        <v>52</v>
      </c>
      <c r="C73" s="30">
        <v>100</v>
      </c>
      <c r="D73" s="30">
        <v>0</v>
      </c>
    </row>
    <row r="74" spans="1:4" s="81" customFormat="1">
      <c r="A74" s="31"/>
      <c r="B74" s="32" t="s">
        <v>17</v>
      </c>
      <c r="C74" s="33">
        <f t="shared" ref="C74:D74" si="7">SUM(C73)</f>
        <v>100</v>
      </c>
      <c r="D74" s="33">
        <f t="shared" si="7"/>
        <v>0</v>
      </c>
    </row>
    <row r="75" spans="1:4" s="81" customFormat="1">
      <c r="A75" s="34"/>
      <c r="B75" s="35"/>
      <c r="C75" s="36"/>
      <c r="D75" s="37"/>
    </row>
    <row r="76" spans="1:4" s="81" customFormat="1" ht="30" customHeight="1">
      <c r="A76" s="119" t="s">
        <v>53</v>
      </c>
      <c r="B76" s="119"/>
      <c r="C76" s="119"/>
      <c r="D76" s="119"/>
    </row>
    <row r="77" spans="1:4" s="81" customFormat="1">
      <c r="A77" s="38"/>
      <c r="B77" s="38"/>
      <c r="C77" s="38"/>
      <c r="D77" s="38"/>
    </row>
    <row r="78" spans="1:4" s="81" customFormat="1">
      <c r="A78" s="88"/>
      <c r="B78" s="114" t="s">
        <v>54</v>
      </c>
      <c r="C78" s="115"/>
      <c r="D78" s="115"/>
    </row>
    <row r="79" spans="1:4" s="81" customFormat="1">
      <c r="A79" s="28" t="s">
        <v>6</v>
      </c>
      <c r="B79" s="39" t="s">
        <v>55</v>
      </c>
      <c r="C79" s="30">
        <f>SUM(C80:C81)</f>
        <v>11382.400000000001</v>
      </c>
      <c r="D79" s="30">
        <f t="shared" ref="D79" si="8">SUM(D80:D81)</f>
        <v>5432.8</v>
      </c>
    </row>
    <row r="80" spans="1:4" s="81" customFormat="1">
      <c r="A80" s="89"/>
      <c r="B80" s="40" t="s">
        <v>22</v>
      </c>
      <c r="C80" s="30">
        <v>11255.7</v>
      </c>
      <c r="D80" s="103">
        <v>5378.3</v>
      </c>
    </row>
    <row r="81" spans="1:4" s="81" customFormat="1">
      <c r="A81" s="89"/>
      <c r="B81" s="40" t="s">
        <v>23</v>
      </c>
      <c r="C81" s="30">
        <v>126.7</v>
      </c>
      <c r="D81" s="103">
        <v>54.5</v>
      </c>
    </row>
    <row r="82" spans="1:4" s="81" customFormat="1">
      <c r="A82" s="31"/>
      <c r="B82" s="32" t="s">
        <v>24</v>
      </c>
      <c r="C82" s="33">
        <f t="shared" ref="C82:D82" si="9">SUM(C79)</f>
        <v>11382.400000000001</v>
      </c>
      <c r="D82" s="33">
        <f t="shared" si="9"/>
        <v>5432.8</v>
      </c>
    </row>
    <row r="83" spans="1:4" s="81" customFormat="1" ht="27" customHeight="1">
      <c r="A83" s="88"/>
      <c r="B83" s="114" t="s">
        <v>56</v>
      </c>
      <c r="C83" s="115"/>
      <c r="D83" s="115"/>
    </row>
    <row r="84" spans="1:4" s="81" customFormat="1" ht="25.5">
      <c r="A84" s="28" t="s">
        <v>6</v>
      </c>
      <c r="B84" s="39" t="s">
        <v>57</v>
      </c>
      <c r="C84" s="30">
        <f>SUM(C85:C86)</f>
        <v>31039.5</v>
      </c>
      <c r="D84" s="30">
        <f t="shared" ref="D84" si="10">SUM(D85:D86)</f>
        <v>31039.5</v>
      </c>
    </row>
    <row r="85" spans="1:4" s="81" customFormat="1">
      <c r="A85" s="89"/>
      <c r="B85" s="40" t="s">
        <v>22</v>
      </c>
      <c r="C85" s="30">
        <v>30728.6</v>
      </c>
      <c r="D85" s="103">
        <v>30728.6</v>
      </c>
    </row>
    <row r="86" spans="1:4" s="81" customFormat="1">
      <c r="A86" s="89"/>
      <c r="B86" s="40" t="s">
        <v>23</v>
      </c>
      <c r="C86" s="30">
        <v>310.89999999999998</v>
      </c>
      <c r="D86" s="103">
        <v>310.89999999999998</v>
      </c>
    </row>
    <row r="87" spans="1:4" s="81" customFormat="1">
      <c r="A87" s="31"/>
      <c r="B87" s="32" t="s">
        <v>24</v>
      </c>
      <c r="C87" s="33">
        <f t="shared" ref="C87:D87" si="11">SUM(C84)</f>
        <v>31039.5</v>
      </c>
      <c r="D87" s="33">
        <f t="shared" si="11"/>
        <v>31039.5</v>
      </c>
    </row>
    <row r="88" spans="1:4" s="81" customFormat="1">
      <c r="A88" s="90"/>
      <c r="B88" s="116" t="s">
        <v>58</v>
      </c>
      <c r="C88" s="116"/>
      <c r="D88" s="116"/>
    </row>
    <row r="89" spans="1:4" s="81" customFormat="1">
      <c r="A89" s="28" t="s">
        <v>6</v>
      </c>
      <c r="B89" s="39" t="s">
        <v>59</v>
      </c>
      <c r="C89" s="30">
        <f>C92</f>
        <v>118.10000000000001</v>
      </c>
      <c r="D89" s="30">
        <f t="shared" ref="D89" si="12">D92</f>
        <v>0</v>
      </c>
    </row>
    <row r="90" spans="1:4" s="81" customFormat="1">
      <c r="A90" s="90"/>
      <c r="B90" s="40" t="s">
        <v>22</v>
      </c>
      <c r="C90" s="30">
        <v>116.2</v>
      </c>
      <c r="D90" s="30">
        <v>0</v>
      </c>
    </row>
    <row r="91" spans="1:4" s="81" customFormat="1">
      <c r="A91" s="90"/>
      <c r="B91" s="40" t="s">
        <v>23</v>
      </c>
      <c r="C91" s="30">
        <v>1.9</v>
      </c>
      <c r="D91" s="30">
        <v>0</v>
      </c>
    </row>
    <row r="92" spans="1:4" s="81" customFormat="1">
      <c r="A92" s="31"/>
      <c r="B92" s="32" t="s">
        <v>24</v>
      </c>
      <c r="C92" s="33">
        <f>SUM(C90:C91)</f>
        <v>118.10000000000001</v>
      </c>
      <c r="D92" s="33">
        <f>SUM(D90:D91)</f>
        <v>0</v>
      </c>
    </row>
    <row r="93" spans="1:4" s="81" customFormat="1">
      <c r="A93" s="31"/>
      <c r="B93" s="32" t="s">
        <v>17</v>
      </c>
      <c r="C93" s="33">
        <f>SUM(C82,C87,C92)</f>
        <v>42540</v>
      </c>
      <c r="D93" s="33">
        <f t="shared" ref="D93" si="13">SUM(D82,D87,D92)</f>
        <v>36472.300000000003</v>
      </c>
    </row>
    <row r="94" spans="1:4" s="81" customFormat="1">
      <c r="C94" s="92"/>
      <c r="D94" s="92"/>
    </row>
    <row r="95" spans="1:4" ht="15.75">
      <c r="A95" s="117" t="s">
        <v>60</v>
      </c>
      <c r="B95" s="117"/>
      <c r="C95" s="117"/>
      <c r="D95" s="117"/>
    </row>
    <row r="96" spans="1:4" ht="15.75">
      <c r="A96" s="137" t="s">
        <v>2</v>
      </c>
      <c r="B96" s="137"/>
      <c r="C96" s="137"/>
      <c r="D96" s="137"/>
    </row>
    <row r="97" spans="1:4">
      <c r="A97" s="19"/>
      <c r="B97" s="41"/>
      <c r="C97" s="42"/>
    </row>
    <row r="98" spans="1:4" ht="29.25" customHeight="1">
      <c r="A98" s="111" t="s">
        <v>87</v>
      </c>
      <c r="B98" s="111"/>
      <c r="C98" s="111"/>
      <c r="D98" s="111"/>
    </row>
    <row r="99" spans="1:4" ht="15.75">
      <c r="A99" s="43"/>
      <c r="B99" s="4"/>
      <c r="C99" s="4"/>
      <c r="D99" s="70"/>
    </row>
    <row r="100" spans="1:4" ht="15" customHeight="1">
      <c r="A100" s="112" t="s">
        <v>4</v>
      </c>
      <c r="B100" s="113" t="s">
        <v>5</v>
      </c>
      <c r="C100" s="122" t="s">
        <v>131</v>
      </c>
      <c r="D100" s="122" t="s">
        <v>132</v>
      </c>
    </row>
    <row r="101" spans="1:4">
      <c r="A101" s="112"/>
      <c r="B101" s="113"/>
      <c r="C101" s="122"/>
      <c r="D101" s="122"/>
    </row>
    <row r="102" spans="1:4">
      <c r="A102" s="112"/>
      <c r="B102" s="113"/>
      <c r="C102" s="122"/>
      <c r="D102" s="122"/>
    </row>
    <row r="103" spans="1:4">
      <c r="A103" s="5" t="s">
        <v>6</v>
      </c>
      <c r="B103" s="6">
        <v>2</v>
      </c>
      <c r="C103" s="5" t="s">
        <v>7</v>
      </c>
      <c r="D103" s="5" t="s">
        <v>14</v>
      </c>
    </row>
    <row r="104" spans="1:4" ht="29.25" customHeight="1">
      <c r="A104" s="94"/>
      <c r="B104" s="121" t="s">
        <v>61</v>
      </c>
      <c r="C104" s="121"/>
      <c r="D104" s="121"/>
    </row>
    <row r="105" spans="1:4" ht="76.5">
      <c r="A105" s="7" t="s">
        <v>6</v>
      </c>
      <c r="B105" s="44" t="s">
        <v>62</v>
      </c>
      <c r="C105" s="9">
        <f>SUM(C106:C109)</f>
        <v>409308</v>
      </c>
      <c r="D105" s="9">
        <f>SUM(D106:D109)</f>
        <v>314479.59999999998</v>
      </c>
    </row>
    <row r="106" spans="1:4" ht="25.5">
      <c r="A106" s="7"/>
      <c r="B106" s="18" t="s">
        <v>141</v>
      </c>
      <c r="C106" s="9">
        <v>44726.8</v>
      </c>
      <c r="D106" s="9">
        <v>35642.6</v>
      </c>
    </row>
    <row r="107" spans="1:4" ht="25.5">
      <c r="A107" s="7"/>
      <c r="B107" s="18" t="s">
        <v>142</v>
      </c>
      <c r="C107" s="9">
        <v>263943.7</v>
      </c>
      <c r="D107" s="9">
        <v>198953</v>
      </c>
    </row>
    <row r="108" spans="1:4" ht="25.5">
      <c r="A108" s="7"/>
      <c r="B108" s="18" t="s">
        <v>143</v>
      </c>
      <c r="C108" s="9">
        <v>59688.2</v>
      </c>
      <c r="D108" s="9">
        <v>47803.9</v>
      </c>
    </row>
    <row r="109" spans="1:4" ht="25.5">
      <c r="A109" s="7"/>
      <c r="B109" s="45" t="s">
        <v>144</v>
      </c>
      <c r="C109" s="9">
        <v>40949.300000000003</v>
      </c>
      <c r="D109" s="9">
        <v>32080.1</v>
      </c>
    </row>
    <row r="110" spans="1:4">
      <c r="A110" s="7" t="s">
        <v>21</v>
      </c>
      <c r="B110" s="45" t="s">
        <v>133</v>
      </c>
      <c r="C110" s="9">
        <v>6425.2</v>
      </c>
      <c r="D110" s="9">
        <v>3710.1</v>
      </c>
    </row>
    <row r="111" spans="1:4" ht="25.5">
      <c r="A111" s="7" t="s">
        <v>7</v>
      </c>
      <c r="B111" s="93" t="s">
        <v>63</v>
      </c>
      <c r="C111" s="9">
        <f>SUM(C112:C113)</f>
        <v>3791.4</v>
      </c>
      <c r="D111" s="9">
        <f>SUM(D112:D113)</f>
        <v>3791.4</v>
      </c>
    </row>
    <row r="112" spans="1:4">
      <c r="A112" s="7"/>
      <c r="B112" s="99" t="s">
        <v>22</v>
      </c>
      <c r="C112" s="9">
        <v>3753.8</v>
      </c>
      <c r="D112" s="9">
        <v>3753.8</v>
      </c>
    </row>
    <row r="113" spans="1:4">
      <c r="A113" s="7"/>
      <c r="B113" s="99" t="s">
        <v>23</v>
      </c>
      <c r="C113" s="9">
        <v>37.6</v>
      </c>
      <c r="D113" s="9">
        <v>37.6</v>
      </c>
    </row>
    <row r="114" spans="1:4" ht="25.5">
      <c r="A114" s="7" t="s">
        <v>14</v>
      </c>
      <c r="B114" s="45" t="s">
        <v>134</v>
      </c>
      <c r="C114" s="9">
        <v>50</v>
      </c>
      <c r="D114" s="9">
        <v>50</v>
      </c>
    </row>
    <row r="115" spans="1:4">
      <c r="A115" s="7" t="s">
        <v>8</v>
      </c>
      <c r="B115" s="45" t="s">
        <v>64</v>
      </c>
      <c r="C115" s="9">
        <v>1510</v>
      </c>
      <c r="D115" s="9">
        <v>1490.7</v>
      </c>
    </row>
    <row r="116" spans="1:4">
      <c r="A116" s="7" t="s">
        <v>9</v>
      </c>
      <c r="B116" s="46" t="s">
        <v>65</v>
      </c>
      <c r="C116" s="9">
        <v>110</v>
      </c>
      <c r="D116" s="9">
        <v>110</v>
      </c>
    </row>
    <row r="117" spans="1:4">
      <c r="A117" s="7" t="s">
        <v>10</v>
      </c>
      <c r="B117" s="45" t="s">
        <v>66</v>
      </c>
      <c r="C117" s="9">
        <f>836.5+21</f>
        <v>857.5</v>
      </c>
      <c r="D117" s="9">
        <v>687.5</v>
      </c>
    </row>
    <row r="118" spans="1:4">
      <c r="A118" s="7" t="s">
        <v>11</v>
      </c>
      <c r="B118" s="45" t="s">
        <v>67</v>
      </c>
      <c r="C118" s="9">
        <v>98.2</v>
      </c>
      <c r="D118" s="9">
        <v>98</v>
      </c>
    </row>
    <row r="119" spans="1:4" ht="38.25">
      <c r="A119" s="7" t="s">
        <v>12</v>
      </c>
      <c r="B119" s="46" t="s">
        <v>135</v>
      </c>
      <c r="C119" s="9">
        <v>1414.6</v>
      </c>
      <c r="D119" s="9">
        <v>1190</v>
      </c>
    </row>
    <row r="120" spans="1:4">
      <c r="A120" s="7" t="s">
        <v>13</v>
      </c>
      <c r="B120" s="18" t="s">
        <v>68</v>
      </c>
      <c r="C120" s="9">
        <v>240</v>
      </c>
      <c r="D120" s="9">
        <v>211.4</v>
      </c>
    </row>
    <row r="121" spans="1:4" ht="51">
      <c r="A121" s="7" t="s">
        <v>69</v>
      </c>
      <c r="B121" s="46" t="s">
        <v>146</v>
      </c>
      <c r="C121" s="9">
        <v>6049.2</v>
      </c>
      <c r="D121" s="9">
        <v>4302.8</v>
      </c>
    </row>
    <row r="122" spans="1:4" ht="25.5">
      <c r="A122" s="7" t="s">
        <v>15</v>
      </c>
      <c r="B122" s="46" t="s">
        <v>70</v>
      </c>
      <c r="C122" s="9">
        <v>21301.1</v>
      </c>
      <c r="D122" s="9">
        <v>17643.400000000001</v>
      </c>
    </row>
    <row r="123" spans="1:4">
      <c r="A123" s="7" t="s">
        <v>71</v>
      </c>
      <c r="B123" s="96" t="s">
        <v>145</v>
      </c>
      <c r="C123" s="9">
        <v>1591.5</v>
      </c>
      <c r="D123" s="9">
        <v>1492.9</v>
      </c>
    </row>
    <row r="124" spans="1:4" ht="24">
      <c r="A124" s="7" t="s">
        <v>72</v>
      </c>
      <c r="B124" s="95" t="s">
        <v>126</v>
      </c>
      <c r="C124" s="9">
        <f>SUM(C125:C127)</f>
        <v>3535</v>
      </c>
      <c r="D124" s="9">
        <f>SUM(D125:D127)</f>
        <v>1050</v>
      </c>
    </row>
    <row r="125" spans="1:4">
      <c r="A125" s="7"/>
      <c r="B125" s="100" t="s">
        <v>73</v>
      </c>
      <c r="C125" s="9">
        <v>3150</v>
      </c>
      <c r="D125" s="9">
        <v>1050</v>
      </c>
    </row>
    <row r="126" spans="1:4">
      <c r="A126" s="7"/>
      <c r="B126" s="101" t="s">
        <v>22</v>
      </c>
      <c r="C126" s="9">
        <v>350</v>
      </c>
      <c r="D126" s="9">
        <v>0</v>
      </c>
    </row>
    <row r="127" spans="1:4">
      <c r="A127" s="7"/>
      <c r="B127" s="101" t="s">
        <v>23</v>
      </c>
      <c r="C127" s="9">
        <v>35</v>
      </c>
      <c r="D127" s="9">
        <v>0</v>
      </c>
    </row>
    <row r="128" spans="1:4" ht="25.5">
      <c r="A128" s="7" t="s">
        <v>136</v>
      </c>
      <c r="B128" s="96" t="s">
        <v>137</v>
      </c>
      <c r="C128" s="9">
        <f>SUM(C129:C130)</f>
        <v>2194.8000000000002</v>
      </c>
      <c r="D128" s="9">
        <f>D129+D130</f>
        <v>0</v>
      </c>
    </row>
    <row r="129" spans="1:4">
      <c r="A129" s="7"/>
      <c r="B129" s="101" t="s">
        <v>22</v>
      </c>
      <c r="C129" s="9">
        <v>2159.9</v>
      </c>
      <c r="D129" s="9">
        <v>0</v>
      </c>
    </row>
    <row r="130" spans="1:4">
      <c r="A130" s="7"/>
      <c r="B130" s="101" t="s">
        <v>23</v>
      </c>
      <c r="C130" s="9">
        <v>34.9</v>
      </c>
      <c r="D130" s="9">
        <v>0</v>
      </c>
    </row>
    <row r="131" spans="1:4" ht="25.5">
      <c r="A131" s="7" t="s">
        <v>138</v>
      </c>
      <c r="B131" s="46" t="s">
        <v>139</v>
      </c>
      <c r="C131" s="9">
        <f>C132+C133</f>
        <v>505</v>
      </c>
      <c r="D131" s="9">
        <f>D132+D133</f>
        <v>474.2</v>
      </c>
    </row>
    <row r="132" spans="1:4">
      <c r="A132" s="7"/>
      <c r="B132" s="102" t="s">
        <v>22</v>
      </c>
      <c r="C132" s="9">
        <f>200+300</f>
        <v>500</v>
      </c>
      <c r="D132" s="9">
        <v>472.2</v>
      </c>
    </row>
    <row r="133" spans="1:4">
      <c r="A133" s="7"/>
      <c r="B133" s="102" t="s">
        <v>23</v>
      </c>
      <c r="C133" s="9">
        <f>2+3</f>
        <v>5</v>
      </c>
      <c r="D133" s="9">
        <v>2</v>
      </c>
    </row>
    <row r="134" spans="1:4">
      <c r="A134" s="47"/>
      <c r="B134" s="48" t="s">
        <v>24</v>
      </c>
      <c r="C134" s="49">
        <f>SUM(C105,C110,C111,C114,C115,C116,C117,C118,C119,C120,C121,C122,C123,C124,C131,C128)</f>
        <v>458981.5</v>
      </c>
      <c r="D134" s="49">
        <f>SUM(D105,D110,D111,D114,D115,D116,D117,D118,D119,D120,D121,D122,D123,D124,D131,D128)</f>
        <v>350782.00000000006</v>
      </c>
    </row>
    <row r="135" spans="1:4">
      <c r="A135" s="97"/>
      <c r="B135" s="138" t="s">
        <v>74</v>
      </c>
      <c r="C135" s="138"/>
      <c r="D135" s="138"/>
    </row>
    <row r="136" spans="1:4">
      <c r="A136" s="108" t="s">
        <v>127</v>
      </c>
      <c r="B136" s="18" t="s">
        <v>75</v>
      </c>
      <c r="C136" s="9">
        <v>13598.5</v>
      </c>
      <c r="D136" s="9">
        <v>10796.8</v>
      </c>
    </row>
    <row r="137" spans="1:4" ht="25.5">
      <c r="A137" s="109"/>
      <c r="B137" s="18" t="s">
        <v>76</v>
      </c>
      <c r="C137" s="9">
        <v>114856.2</v>
      </c>
      <c r="D137" s="9">
        <v>74639.399999999994</v>
      </c>
    </row>
    <row r="138" spans="1:4" ht="25.5">
      <c r="A138" s="109"/>
      <c r="B138" s="18" t="s">
        <v>77</v>
      </c>
      <c r="C138" s="9">
        <v>13026.1</v>
      </c>
      <c r="D138" s="9">
        <v>8903.2999999999993</v>
      </c>
    </row>
    <row r="139" spans="1:4" ht="25.5">
      <c r="A139" s="109"/>
      <c r="B139" s="18" t="s">
        <v>78</v>
      </c>
      <c r="C139" s="9">
        <v>11004.1</v>
      </c>
      <c r="D139" s="9">
        <v>7672.3</v>
      </c>
    </row>
    <row r="140" spans="1:4">
      <c r="A140" s="109"/>
      <c r="B140" s="18" t="s">
        <v>79</v>
      </c>
      <c r="C140" s="9">
        <v>57722.8</v>
      </c>
      <c r="D140" s="9">
        <v>48714.6</v>
      </c>
    </row>
    <row r="141" spans="1:4">
      <c r="A141" s="109"/>
      <c r="B141" s="18" t="s">
        <v>80</v>
      </c>
      <c r="C141" s="9">
        <v>10796.7</v>
      </c>
      <c r="D141" s="9">
        <v>9214.5</v>
      </c>
    </row>
    <row r="142" spans="1:4">
      <c r="A142" s="110"/>
      <c r="B142" s="18" t="s">
        <v>81</v>
      </c>
      <c r="C142" s="9">
        <v>20730.599999999999</v>
      </c>
      <c r="D142" s="9">
        <v>17545</v>
      </c>
    </row>
    <row r="143" spans="1:4">
      <c r="A143" s="47"/>
      <c r="B143" s="50" t="s">
        <v>24</v>
      </c>
      <c r="C143" s="49">
        <f>SUM(C136:C142)</f>
        <v>241735.00000000003</v>
      </c>
      <c r="D143" s="49">
        <f>SUM(D136:D142)</f>
        <v>177485.9</v>
      </c>
    </row>
    <row r="144" spans="1:4">
      <c r="A144" s="51"/>
      <c r="B144" s="52" t="s">
        <v>17</v>
      </c>
      <c r="C144" s="53">
        <f>SUM(C134,C143)</f>
        <v>700716.5</v>
      </c>
      <c r="D144" s="53">
        <f>SUM(D134,D143)</f>
        <v>528267.9</v>
      </c>
    </row>
    <row r="145" spans="1:4">
      <c r="A145" s="13"/>
      <c r="B145" s="14"/>
      <c r="C145" s="15"/>
      <c r="D145" s="15"/>
    </row>
    <row r="146" spans="1:4" ht="35.25" customHeight="1">
      <c r="A146" s="111" t="s">
        <v>82</v>
      </c>
      <c r="B146" s="111"/>
      <c r="C146" s="111"/>
      <c r="D146" s="111"/>
    </row>
    <row r="147" spans="1:4">
      <c r="A147" s="17"/>
      <c r="B147" s="17"/>
      <c r="C147" s="17"/>
      <c r="D147" s="17"/>
    </row>
    <row r="148" spans="1:4" ht="15" customHeight="1">
      <c r="A148" s="98"/>
      <c r="B148" s="133" t="s">
        <v>83</v>
      </c>
      <c r="C148" s="134"/>
      <c r="D148" s="134"/>
    </row>
    <row r="149" spans="1:4">
      <c r="A149" s="7" t="s">
        <v>6</v>
      </c>
      <c r="B149" s="18" t="s">
        <v>84</v>
      </c>
      <c r="C149" s="9">
        <v>1157.5999999999999</v>
      </c>
      <c r="D149" s="9">
        <v>942.6</v>
      </c>
    </row>
    <row r="150" spans="1:4" ht="25.5">
      <c r="A150" s="7" t="s">
        <v>21</v>
      </c>
      <c r="B150" s="54" t="s">
        <v>70</v>
      </c>
      <c r="C150" s="9">
        <v>600</v>
      </c>
      <c r="D150" s="9">
        <v>500</v>
      </c>
    </row>
    <row r="151" spans="1:4" ht="25.5" hidden="1">
      <c r="A151" s="7" t="s">
        <v>7</v>
      </c>
      <c r="B151" s="54" t="s">
        <v>85</v>
      </c>
      <c r="C151" s="9">
        <v>0</v>
      </c>
      <c r="D151" s="9">
        <v>0</v>
      </c>
    </row>
    <row r="152" spans="1:4" hidden="1">
      <c r="A152" s="7" t="s">
        <v>14</v>
      </c>
      <c r="B152" s="54" t="s">
        <v>145</v>
      </c>
      <c r="C152" s="9">
        <v>0</v>
      </c>
      <c r="D152" s="9">
        <v>0</v>
      </c>
    </row>
    <row r="153" spans="1:4">
      <c r="A153" s="47"/>
      <c r="B153" s="55" t="s">
        <v>24</v>
      </c>
      <c r="C153" s="49">
        <f>SUM(C149:C152)</f>
        <v>1757.6</v>
      </c>
      <c r="D153" s="49">
        <f>SUM(D149:D152)</f>
        <v>1442.6</v>
      </c>
    </row>
    <row r="154" spans="1:4">
      <c r="A154" s="97"/>
      <c r="B154" s="135" t="s">
        <v>74</v>
      </c>
      <c r="C154" s="136"/>
      <c r="D154" s="136"/>
    </row>
    <row r="155" spans="1:4" ht="26.25">
      <c r="A155" s="7" t="s">
        <v>127</v>
      </c>
      <c r="B155" s="8" t="s">
        <v>86</v>
      </c>
      <c r="C155" s="9">
        <v>18711.400000000001</v>
      </c>
      <c r="D155" s="9">
        <v>15621.9</v>
      </c>
    </row>
    <row r="156" spans="1:4">
      <c r="A156" s="47"/>
      <c r="B156" s="55" t="s">
        <v>24</v>
      </c>
      <c r="C156" s="49">
        <f>SUM(C155:C155)</f>
        <v>18711.400000000001</v>
      </c>
      <c r="D156" s="49">
        <f>SUM(D155:D155)</f>
        <v>15621.9</v>
      </c>
    </row>
    <row r="157" spans="1:4">
      <c r="A157" s="56"/>
      <c r="B157" s="50" t="s">
        <v>17</v>
      </c>
      <c r="C157" s="49">
        <f>SUM(C153,C156)</f>
        <v>20469</v>
      </c>
      <c r="D157" s="49">
        <f>SUM(D153,D156)</f>
        <v>17064.5</v>
      </c>
    </row>
    <row r="158" spans="1:4">
      <c r="A158" s="105"/>
      <c r="B158" s="105"/>
    </row>
    <row r="159" spans="1:4">
      <c r="A159" s="65"/>
      <c r="B159" s="66" t="s">
        <v>128</v>
      </c>
      <c r="C159" s="67">
        <f>SUM(C14,C25,C38,C54,C59,C74,C93,C144,C157)</f>
        <v>980523.1</v>
      </c>
      <c r="D159" s="67">
        <f>SUM(D14,D25,D38,D54,D59,D74,D93,D144,D157)</f>
        <v>662059.80000000005</v>
      </c>
    </row>
    <row r="160" spans="1:4" ht="30" customHeight="1">
      <c r="A160" s="64"/>
      <c r="B160" s="64"/>
    </row>
    <row r="161" spans="1:3" ht="15" customHeight="1">
      <c r="A161" s="57"/>
      <c r="B161" s="104" t="s">
        <v>148</v>
      </c>
      <c r="C161" s="104"/>
    </row>
    <row r="162" spans="1:3" ht="10.5" customHeight="1">
      <c r="B162" s="58" t="s">
        <v>88</v>
      </c>
    </row>
    <row r="163" spans="1:3">
      <c r="B163" t="s">
        <v>147</v>
      </c>
    </row>
  </sheetData>
  <mergeCells count="45">
    <mergeCell ref="B148:D148"/>
    <mergeCell ref="B154:D154"/>
    <mergeCell ref="A95:D95"/>
    <mergeCell ref="A96:D96"/>
    <mergeCell ref="B100:B102"/>
    <mergeCell ref="C100:C102"/>
    <mergeCell ref="D100:D102"/>
    <mergeCell ref="A98:D98"/>
    <mergeCell ref="A100:A102"/>
    <mergeCell ref="B104:D104"/>
    <mergeCell ref="B135:D135"/>
    <mergeCell ref="A146:D146"/>
    <mergeCell ref="A65:D65"/>
    <mergeCell ref="D67:D70"/>
    <mergeCell ref="B72:D72"/>
    <mergeCell ref="A76:D76"/>
    <mergeCell ref="B78:D78"/>
    <mergeCell ref="A67:A70"/>
    <mergeCell ref="B67:B70"/>
    <mergeCell ref="C67:C70"/>
    <mergeCell ref="A35:D35"/>
    <mergeCell ref="A40:D40"/>
    <mergeCell ref="A56:D56"/>
    <mergeCell ref="A7:D7"/>
    <mergeCell ref="C9:C11"/>
    <mergeCell ref="D9:D11"/>
    <mergeCell ref="A21:D21"/>
    <mergeCell ref="A27:D27"/>
    <mergeCell ref="A18:D18"/>
    <mergeCell ref="B161:C161"/>
    <mergeCell ref="A158:B158"/>
    <mergeCell ref="A1:D1"/>
    <mergeCell ref="A2:D2"/>
    <mergeCell ref="A136:A142"/>
    <mergeCell ref="A16:D16"/>
    <mergeCell ref="A9:A11"/>
    <mergeCell ref="B9:B11"/>
    <mergeCell ref="B83:D83"/>
    <mergeCell ref="B88:D88"/>
    <mergeCell ref="A4:D4"/>
    <mergeCell ref="A5:D5"/>
    <mergeCell ref="A62:D62"/>
    <mergeCell ref="A63:D63"/>
    <mergeCell ref="A29:D29"/>
    <mergeCell ref="A32:D32"/>
  </mergeCells>
  <pageMargins left="0.70866141732283472" right="0.3" top="0.69" bottom="0.63" header="0.31496062992125984" footer="0.31496062992125984"/>
  <pageSetup paperSize="9" scale="80" fitToHeight="6" orientation="portrait" horizontalDpi="180" verticalDpi="180" r:id="rId1"/>
  <rowBreaks count="1" manualBreakCount="1">
    <brk id="9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workbookViewId="0">
      <selection activeCell="N29" sqref="N29"/>
    </sheetView>
  </sheetViews>
  <sheetFormatPr defaultRowHeight="15"/>
  <cols>
    <col min="1" max="1" width="34.28515625" customWidth="1"/>
    <col min="2" max="2" width="26.140625" customWidth="1"/>
    <col min="3" max="3" width="17.28515625" customWidth="1"/>
    <col min="4" max="4" width="3" bestFit="1" customWidth="1"/>
    <col min="5" max="5" width="3.28515625" bestFit="1" customWidth="1"/>
    <col min="6" max="6" width="3" bestFit="1" customWidth="1"/>
    <col min="7" max="12" width="3.28515625" bestFit="1" customWidth="1"/>
  </cols>
  <sheetData>
    <row r="1" spans="1:14" ht="15.75">
      <c r="A1" s="62" t="s">
        <v>89</v>
      </c>
      <c r="B1" s="62" t="s">
        <v>90</v>
      </c>
      <c r="C1" s="62" t="s">
        <v>91</v>
      </c>
      <c r="D1" s="60" t="s">
        <v>108</v>
      </c>
      <c r="E1" s="60" t="s">
        <v>109</v>
      </c>
      <c r="F1" s="60" t="s">
        <v>110</v>
      </c>
      <c r="G1" s="60" t="s">
        <v>111</v>
      </c>
      <c r="H1" s="60" t="s">
        <v>112</v>
      </c>
      <c r="I1" s="60" t="s">
        <v>113</v>
      </c>
      <c r="J1" s="60" t="s">
        <v>114</v>
      </c>
      <c r="K1" s="60" t="s">
        <v>115</v>
      </c>
      <c r="L1" s="60" t="s">
        <v>116</v>
      </c>
      <c r="M1" s="59"/>
      <c r="N1" s="59"/>
    </row>
    <row r="2" spans="1:14" ht="15" customHeight="1">
      <c r="A2" s="139" t="s">
        <v>92</v>
      </c>
      <c r="B2" s="148" t="s">
        <v>93</v>
      </c>
      <c r="C2" s="142">
        <v>10</v>
      </c>
      <c r="D2" s="141">
        <v>10</v>
      </c>
      <c r="E2" s="141">
        <v>10</v>
      </c>
      <c r="F2" s="141">
        <v>10</v>
      </c>
      <c r="G2" s="141">
        <v>10</v>
      </c>
      <c r="H2" s="141">
        <v>10</v>
      </c>
      <c r="I2" s="141">
        <v>10</v>
      </c>
      <c r="J2" s="141">
        <v>10</v>
      </c>
      <c r="K2" s="141">
        <v>10</v>
      </c>
      <c r="L2" s="141">
        <v>10</v>
      </c>
    </row>
    <row r="3" spans="1:14" ht="15" customHeight="1">
      <c r="A3" s="139"/>
      <c r="B3" s="149"/>
      <c r="C3" s="142"/>
      <c r="D3" s="141"/>
      <c r="E3" s="141"/>
      <c r="F3" s="141"/>
      <c r="G3" s="141"/>
      <c r="H3" s="141"/>
      <c r="I3" s="141"/>
      <c r="J3" s="141"/>
      <c r="K3" s="141"/>
      <c r="L3" s="141"/>
    </row>
    <row r="4" spans="1:14" ht="15" customHeight="1">
      <c r="A4" s="139"/>
      <c r="B4" s="149"/>
      <c r="C4" s="142"/>
      <c r="D4" s="141"/>
      <c r="E4" s="141"/>
      <c r="F4" s="141"/>
      <c r="G4" s="141"/>
      <c r="H4" s="141"/>
      <c r="I4" s="141"/>
      <c r="J4" s="141"/>
      <c r="K4" s="141"/>
      <c r="L4" s="141"/>
    </row>
    <row r="5" spans="1:14" ht="15.75" customHeight="1">
      <c r="A5" s="139"/>
      <c r="B5" s="150"/>
      <c r="C5" s="142"/>
      <c r="D5" s="141"/>
      <c r="E5" s="141"/>
      <c r="F5" s="141"/>
      <c r="G5" s="141"/>
      <c r="H5" s="141"/>
      <c r="I5" s="141"/>
      <c r="J5" s="141"/>
      <c r="K5" s="141"/>
      <c r="L5" s="141"/>
    </row>
    <row r="6" spans="1:14" ht="32.25" customHeight="1">
      <c r="A6" s="139"/>
      <c r="B6" s="63" t="s">
        <v>94</v>
      </c>
      <c r="C6" s="142"/>
      <c r="D6" s="141"/>
      <c r="E6" s="141"/>
      <c r="F6" s="141"/>
      <c r="G6" s="141"/>
      <c r="H6" s="141"/>
      <c r="I6" s="141"/>
      <c r="J6" s="141"/>
      <c r="K6" s="141"/>
      <c r="L6" s="141"/>
    </row>
    <row r="7" spans="1:14">
      <c r="A7" s="139" t="s">
        <v>95</v>
      </c>
      <c r="B7" s="140" t="s">
        <v>96</v>
      </c>
      <c r="C7" s="142">
        <v>20</v>
      </c>
      <c r="D7" s="143">
        <v>20</v>
      </c>
      <c r="E7" s="143">
        <v>20</v>
      </c>
      <c r="F7" s="141">
        <v>20</v>
      </c>
      <c r="G7" s="143">
        <v>20</v>
      </c>
      <c r="H7" s="141">
        <v>20</v>
      </c>
      <c r="I7" s="143">
        <v>20</v>
      </c>
      <c r="J7" s="143">
        <v>20</v>
      </c>
      <c r="K7" s="143">
        <v>20</v>
      </c>
      <c r="L7" s="143">
        <v>20</v>
      </c>
    </row>
    <row r="8" spans="1:14" ht="32.25" customHeight="1">
      <c r="A8" s="139"/>
      <c r="B8" s="140"/>
      <c r="C8" s="142"/>
      <c r="D8" s="143"/>
      <c r="E8" s="143"/>
      <c r="F8" s="141"/>
      <c r="G8" s="143"/>
      <c r="H8" s="141"/>
      <c r="I8" s="143"/>
      <c r="J8" s="143"/>
      <c r="K8" s="143"/>
      <c r="L8" s="143"/>
    </row>
    <row r="9" spans="1:14" ht="23.25" customHeight="1">
      <c r="A9" s="139"/>
      <c r="B9" s="140"/>
      <c r="C9" s="142"/>
      <c r="D9" s="143"/>
      <c r="E9" s="143"/>
      <c r="F9" s="141"/>
      <c r="G9" s="143"/>
      <c r="H9" s="141"/>
      <c r="I9" s="143"/>
      <c r="J9" s="143"/>
      <c r="K9" s="143"/>
      <c r="L9" s="143"/>
    </row>
    <row r="10" spans="1:14" ht="15" customHeight="1">
      <c r="A10" s="139" t="s">
        <v>97</v>
      </c>
      <c r="B10" s="140" t="s">
        <v>98</v>
      </c>
      <c r="C10" s="142">
        <v>15</v>
      </c>
      <c r="D10" s="142">
        <v>0</v>
      </c>
      <c r="E10" s="142">
        <v>15</v>
      </c>
      <c r="F10" s="142">
        <v>0</v>
      </c>
      <c r="G10" s="142">
        <v>15</v>
      </c>
      <c r="H10" s="142">
        <v>15</v>
      </c>
      <c r="I10" s="142">
        <v>15</v>
      </c>
      <c r="J10" s="142">
        <v>15</v>
      </c>
      <c r="K10" s="142">
        <v>15</v>
      </c>
      <c r="L10" s="142">
        <v>15</v>
      </c>
    </row>
    <row r="11" spans="1:14" ht="15.75" customHeight="1">
      <c r="A11" s="139"/>
      <c r="B11" s="140"/>
      <c r="C11" s="142"/>
      <c r="D11" s="142"/>
      <c r="E11" s="142"/>
      <c r="F11" s="142"/>
      <c r="G11" s="142"/>
      <c r="H11" s="142"/>
      <c r="I11" s="142"/>
      <c r="J11" s="142"/>
      <c r="K11" s="142"/>
      <c r="L11" s="142"/>
    </row>
    <row r="12" spans="1:14" ht="15.75" customHeight="1">
      <c r="A12" s="139"/>
      <c r="B12" s="140"/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1:14" ht="57" customHeight="1">
      <c r="A13" s="139"/>
      <c r="B13" s="140"/>
      <c r="C13" s="142"/>
      <c r="D13" s="142"/>
      <c r="E13" s="142"/>
      <c r="F13" s="142"/>
      <c r="G13" s="142"/>
      <c r="H13" s="142"/>
      <c r="I13" s="142"/>
      <c r="J13" s="142"/>
      <c r="K13" s="142"/>
      <c r="L13" s="142"/>
    </row>
    <row r="14" spans="1:14" ht="15" customHeight="1">
      <c r="A14" s="139" t="s">
        <v>99</v>
      </c>
      <c r="B14" s="140" t="s">
        <v>100</v>
      </c>
      <c r="C14" s="142">
        <v>5</v>
      </c>
      <c r="D14" s="142">
        <v>0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</row>
    <row r="15" spans="1:14" ht="15.75" customHeight="1">
      <c r="A15" s="139"/>
      <c r="B15" s="140"/>
      <c r="C15" s="142"/>
      <c r="D15" s="142"/>
      <c r="E15" s="142"/>
      <c r="F15" s="142"/>
      <c r="G15" s="142"/>
      <c r="H15" s="142"/>
      <c r="I15" s="142"/>
      <c r="J15" s="142"/>
      <c r="K15" s="142"/>
      <c r="L15" s="142"/>
    </row>
    <row r="16" spans="1:14" ht="39" customHeight="1">
      <c r="A16" s="139"/>
      <c r="B16" s="140"/>
      <c r="C16" s="142"/>
      <c r="D16" s="142"/>
      <c r="E16" s="142"/>
      <c r="F16" s="142"/>
      <c r="G16" s="142"/>
      <c r="H16" s="142"/>
      <c r="I16" s="142"/>
      <c r="J16" s="142"/>
      <c r="K16" s="142"/>
      <c r="L16" s="142"/>
    </row>
    <row r="17" spans="1:12" ht="15" customHeight="1">
      <c r="A17" s="139" t="s">
        <v>101</v>
      </c>
      <c r="B17" s="140" t="s">
        <v>102</v>
      </c>
      <c r="C17" s="142">
        <v>15</v>
      </c>
      <c r="D17" s="142">
        <v>0</v>
      </c>
      <c r="E17" s="142">
        <v>15</v>
      </c>
      <c r="F17" s="142">
        <v>0</v>
      </c>
      <c r="G17" s="142">
        <v>15</v>
      </c>
      <c r="H17" s="142">
        <v>15</v>
      </c>
      <c r="I17" s="142">
        <v>15</v>
      </c>
      <c r="J17" s="142">
        <v>15</v>
      </c>
      <c r="K17" s="142">
        <v>15</v>
      </c>
      <c r="L17" s="142">
        <v>15</v>
      </c>
    </row>
    <row r="18" spans="1:12" ht="39" customHeight="1">
      <c r="A18" s="139"/>
      <c r="B18" s="140"/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2" ht="15.75" hidden="1" customHeight="1">
      <c r="A19" s="139"/>
      <c r="B19" s="140"/>
      <c r="C19" s="142"/>
      <c r="D19" s="142"/>
      <c r="E19" s="142"/>
      <c r="F19" s="142"/>
      <c r="G19" s="142"/>
      <c r="H19" s="142"/>
      <c r="I19" s="142"/>
      <c r="J19" s="142"/>
      <c r="K19" s="142"/>
      <c r="L19" s="142"/>
    </row>
    <row r="20" spans="1:12" ht="53.25" customHeight="1">
      <c r="A20" s="139"/>
      <c r="B20" s="140"/>
      <c r="C20" s="142"/>
      <c r="D20" s="142"/>
      <c r="E20" s="142"/>
      <c r="F20" s="142"/>
      <c r="G20" s="142"/>
      <c r="H20" s="142"/>
      <c r="I20" s="142"/>
      <c r="J20" s="142"/>
      <c r="K20" s="142"/>
      <c r="L20" s="142"/>
    </row>
    <row r="21" spans="1:12" ht="15" customHeight="1">
      <c r="A21" s="139" t="s">
        <v>103</v>
      </c>
      <c r="B21" s="140" t="s">
        <v>100</v>
      </c>
      <c r="C21" s="142">
        <v>5</v>
      </c>
      <c r="D21" s="142">
        <v>0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</row>
    <row r="22" spans="1:12" ht="15.75" customHeight="1">
      <c r="A22" s="139"/>
      <c r="B22" s="140"/>
      <c r="C22" s="142"/>
      <c r="D22" s="142"/>
      <c r="E22" s="142"/>
      <c r="F22" s="142"/>
      <c r="G22" s="142"/>
      <c r="H22" s="142"/>
      <c r="I22" s="142"/>
      <c r="J22" s="142"/>
      <c r="K22" s="142"/>
      <c r="L22" s="142"/>
    </row>
    <row r="23" spans="1:12" ht="26.25" customHeight="1">
      <c r="A23" s="139"/>
      <c r="B23" s="140"/>
      <c r="C23" s="142"/>
      <c r="D23" s="142"/>
      <c r="E23" s="142"/>
      <c r="F23" s="142"/>
      <c r="G23" s="142"/>
      <c r="H23" s="142"/>
      <c r="I23" s="142"/>
      <c r="J23" s="142"/>
      <c r="K23" s="142"/>
      <c r="L23" s="142"/>
    </row>
    <row r="24" spans="1:12" ht="15" customHeight="1">
      <c r="A24" s="144" t="s">
        <v>104</v>
      </c>
      <c r="B24" s="140" t="s">
        <v>105</v>
      </c>
      <c r="C24" s="142">
        <v>15</v>
      </c>
      <c r="D24" s="142">
        <v>0</v>
      </c>
      <c r="E24" s="142">
        <v>15</v>
      </c>
      <c r="F24" s="142">
        <v>0</v>
      </c>
      <c r="G24" s="142">
        <v>15</v>
      </c>
      <c r="H24" s="142">
        <v>15</v>
      </c>
      <c r="I24" s="142">
        <v>15</v>
      </c>
      <c r="J24" s="142">
        <v>15</v>
      </c>
      <c r="K24" s="142">
        <v>15</v>
      </c>
      <c r="L24" s="142">
        <v>15</v>
      </c>
    </row>
    <row r="25" spans="1:12" ht="15.75" customHeight="1">
      <c r="A25" s="144"/>
      <c r="B25" s="140"/>
      <c r="C25" s="142"/>
      <c r="D25" s="142"/>
      <c r="E25" s="142"/>
      <c r="F25" s="142"/>
      <c r="G25" s="142"/>
      <c r="H25" s="142"/>
      <c r="I25" s="142"/>
      <c r="J25" s="142"/>
      <c r="K25" s="142"/>
      <c r="L25" s="142"/>
    </row>
    <row r="26" spans="1:12" ht="40.5" customHeight="1">
      <c r="A26" s="144"/>
      <c r="B26" s="140"/>
      <c r="C26" s="142"/>
      <c r="D26" s="142"/>
      <c r="E26" s="142"/>
      <c r="F26" s="142"/>
      <c r="G26" s="142"/>
      <c r="H26" s="142"/>
      <c r="I26" s="142"/>
      <c r="J26" s="142"/>
      <c r="K26" s="142"/>
      <c r="L26" s="142"/>
    </row>
    <row r="27" spans="1:12" ht="15" customHeight="1">
      <c r="A27" s="139" t="s">
        <v>106</v>
      </c>
      <c r="B27" s="140" t="s">
        <v>105</v>
      </c>
      <c r="C27" s="142">
        <v>15</v>
      </c>
      <c r="D27" s="142">
        <v>0</v>
      </c>
      <c r="E27" s="142">
        <v>15</v>
      </c>
      <c r="F27" s="142">
        <v>0</v>
      </c>
      <c r="G27" s="142">
        <v>15</v>
      </c>
      <c r="H27" s="142">
        <v>15</v>
      </c>
      <c r="I27" s="142">
        <v>15</v>
      </c>
      <c r="J27" s="142">
        <v>15</v>
      </c>
      <c r="K27" s="142">
        <v>15</v>
      </c>
      <c r="L27" s="142">
        <v>15</v>
      </c>
    </row>
    <row r="28" spans="1:12" ht="67.5" customHeight="1">
      <c r="A28" s="139"/>
      <c r="B28" s="140"/>
      <c r="C28" s="142"/>
      <c r="D28" s="142"/>
      <c r="E28" s="142"/>
      <c r="F28" s="142"/>
      <c r="G28" s="142"/>
      <c r="H28" s="142"/>
      <c r="I28" s="142"/>
      <c r="J28" s="142"/>
      <c r="K28" s="142"/>
      <c r="L28" s="142"/>
    </row>
    <row r="29" spans="1:12">
      <c r="A29" s="145" t="s">
        <v>107</v>
      </c>
      <c r="B29" s="146"/>
      <c r="C29" s="147"/>
      <c r="D29" s="61">
        <f>SUM(D2:D28)</f>
        <v>30</v>
      </c>
      <c r="E29" s="61">
        <f t="shared" ref="E29:L29" si="0">SUM(E2:E28)</f>
        <v>90</v>
      </c>
      <c r="F29" s="61">
        <f t="shared" si="0"/>
        <v>30</v>
      </c>
      <c r="G29" s="61">
        <f t="shared" si="0"/>
        <v>90</v>
      </c>
      <c r="H29" s="61">
        <f t="shared" si="0"/>
        <v>90</v>
      </c>
      <c r="I29" s="61">
        <f t="shared" si="0"/>
        <v>90</v>
      </c>
      <c r="J29" s="61">
        <f t="shared" si="0"/>
        <v>90</v>
      </c>
      <c r="K29" s="61">
        <f t="shared" si="0"/>
        <v>90</v>
      </c>
      <c r="L29" s="61">
        <f t="shared" si="0"/>
        <v>90</v>
      </c>
    </row>
    <row r="31" spans="1:12" ht="30" customHeight="1">
      <c r="A31" s="153" t="s">
        <v>125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</row>
    <row r="32" spans="1:12">
      <c r="A32" s="151" t="s">
        <v>124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</row>
    <row r="33" spans="1:12">
      <c r="A33" s="151" t="s">
        <v>117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</row>
    <row r="34" spans="1:12">
      <c r="A34" s="151" t="s">
        <v>123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</row>
    <row r="35" spans="1:12">
      <c r="A35" s="151" t="s">
        <v>122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</row>
    <row r="36" spans="1:12">
      <c r="A36" s="151" t="s">
        <v>121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</row>
    <row r="37" spans="1:12">
      <c r="A37" s="151" t="s">
        <v>120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</row>
    <row r="38" spans="1:12">
      <c r="A38" s="151" t="s">
        <v>119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</row>
    <row r="39" spans="1:12">
      <c r="A39" s="151" t="s">
        <v>118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</row>
    <row r="40" spans="1:12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</row>
    <row r="41" spans="1:12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</row>
    <row r="42" spans="1:1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</row>
    <row r="43" spans="1:12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2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2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2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2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2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1:12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1:12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1:12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</sheetData>
  <mergeCells count="118">
    <mergeCell ref="A49:L49"/>
    <mergeCell ref="A50:L50"/>
    <mergeCell ref="A51:L51"/>
    <mergeCell ref="A43:L43"/>
    <mergeCell ref="A44:L44"/>
    <mergeCell ref="A45:L45"/>
    <mergeCell ref="A46:L46"/>
    <mergeCell ref="A47:L47"/>
    <mergeCell ref="A48:L48"/>
    <mergeCell ref="A37:L37"/>
    <mergeCell ref="A38:L38"/>
    <mergeCell ref="A39:L39"/>
    <mergeCell ref="A40:L40"/>
    <mergeCell ref="A41:L41"/>
    <mergeCell ref="A42:L42"/>
    <mergeCell ref="A31:L31"/>
    <mergeCell ref="A32:L32"/>
    <mergeCell ref="A33:L33"/>
    <mergeCell ref="A34:L34"/>
    <mergeCell ref="A35:L35"/>
    <mergeCell ref="A36:L36"/>
    <mergeCell ref="J27:J28"/>
    <mergeCell ref="K27:K28"/>
    <mergeCell ref="L27:L28"/>
    <mergeCell ref="A29:C29"/>
    <mergeCell ref="B2:B5"/>
    <mergeCell ref="J24:J26"/>
    <mergeCell ref="K24:K26"/>
    <mergeCell ref="L24:L26"/>
    <mergeCell ref="D27:D28"/>
    <mergeCell ref="E27:E28"/>
    <mergeCell ref="F27:F28"/>
    <mergeCell ref="G27:G28"/>
    <mergeCell ref="H27:H28"/>
    <mergeCell ref="I27:I28"/>
    <mergeCell ref="J21:J23"/>
    <mergeCell ref="K21:K23"/>
    <mergeCell ref="L21:L23"/>
    <mergeCell ref="D24:D26"/>
    <mergeCell ref="E24:E26"/>
    <mergeCell ref="F24:F26"/>
    <mergeCell ref="G24:G26"/>
    <mergeCell ref="H24:H26"/>
    <mergeCell ref="I24:I26"/>
    <mergeCell ref="J17:J20"/>
    <mergeCell ref="K17:K20"/>
    <mergeCell ref="L17:L20"/>
    <mergeCell ref="D21:D23"/>
    <mergeCell ref="E21:E23"/>
    <mergeCell ref="F21:F23"/>
    <mergeCell ref="G21:G23"/>
    <mergeCell ref="H21:H23"/>
    <mergeCell ref="I21:I23"/>
    <mergeCell ref="D17:D20"/>
    <mergeCell ref="E17:E20"/>
    <mergeCell ref="F17:F20"/>
    <mergeCell ref="G17:G20"/>
    <mergeCell ref="H17:H20"/>
    <mergeCell ref="I17:I20"/>
    <mergeCell ref="E14:E16"/>
    <mergeCell ref="F14:F16"/>
    <mergeCell ref="G14:G16"/>
    <mergeCell ref="H14:H16"/>
    <mergeCell ref="I14:I16"/>
    <mergeCell ref="D10:D13"/>
    <mergeCell ref="E10:E13"/>
    <mergeCell ref="F10:F13"/>
    <mergeCell ref="G10:G13"/>
    <mergeCell ref="H10:H13"/>
    <mergeCell ref="I10:I13"/>
    <mergeCell ref="H7:H9"/>
    <mergeCell ref="I7:I9"/>
    <mergeCell ref="J7:J9"/>
    <mergeCell ref="K7:K9"/>
    <mergeCell ref="L7:L9"/>
    <mergeCell ref="C7:C9"/>
    <mergeCell ref="C2:C6"/>
    <mergeCell ref="C10:C13"/>
    <mergeCell ref="C17:C20"/>
    <mergeCell ref="C14:C16"/>
    <mergeCell ref="D7:D9"/>
    <mergeCell ref="E7:E9"/>
    <mergeCell ref="F7:F9"/>
    <mergeCell ref="H2:H6"/>
    <mergeCell ref="I2:I6"/>
    <mergeCell ref="J2:J6"/>
    <mergeCell ref="K2:K6"/>
    <mergeCell ref="L2:L6"/>
    <mergeCell ref="J14:J16"/>
    <mergeCell ref="K14:K16"/>
    <mergeCell ref="L14:L16"/>
    <mergeCell ref="J10:J13"/>
    <mergeCell ref="K10:K13"/>
    <mergeCell ref="L10:L13"/>
    <mergeCell ref="A27:A28"/>
    <mergeCell ref="B27:B28"/>
    <mergeCell ref="D2:D6"/>
    <mergeCell ref="E2:E6"/>
    <mergeCell ref="F2:F6"/>
    <mergeCell ref="G2:G6"/>
    <mergeCell ref="C21:C23"/>
    <mergeCell ref="C24:C26"/>
    <mergeCell ref="C27:C28"/>
    <mergeCell ref="G7:G9"/>
    <mergeCell ref="A17:A20"/>
    <mergeCell ref="B17:B20"/>
    <mergeCell ref="A21:A23"/>
    <mergeCell ref="B21:B23"/>
    <mergeCell ref="A24:A26"/>
    <mergeCell ref="B24:B26"/>
    <mergeCell ref="A2:A6"/>
    <mergeCell ref="A7:A9"/>
    <mergeCell ref="B7:B9"/>
    <mergeCell ref="A10:A13"/>
    <mergeCell ref="B10:B13"/>
    <mergeCell ref="A14:A16"/>
    <mergeCell ref="B14:B16"/>
    <mergeCell ref="D14:D1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2017-11-13T03:38:27Z</dcterms:modified>
</cp:coreProperties>
</file>