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риложение 1" sheetId="1" r:id="rId1"/>
    <sheet name="Приложение 2" sheetId="2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  <sheet name="Приложение 9" sheetId="7" state="hidden" r:id="rId7"/>
    <sheet name="Приложение 7" sheetId="8" r:id="rId8"/>
    <sheet name="Приложение 8" sheetId="9" r:id="rId9"/>
    <sheet name="Приложение 10" sheetId="10" r:id="rId10"/>
    <sheet name="Приложение 11" sheetId="11" state="hidden" r:id="rId11"/>
  </sheets>
  <definedNames>
    <definedName name="_xlnm.Print_Titles" localSheetId="1">'Приложение 2'!$11:$13</definedName>
    <definedName name="_xlnm.Print_Titles" localSheetId="3">'Приложение 4'!$11:$12</definedName>
    <definedName name="_xlnm.Print_Titles" localSheetId="4">'Приложение 5'!$10:$11</definedName>
    <definedName name="_xlnm.Print_Titles" localSheetId="5">'Приложение 6'!$10:$11</definedName>
    <definedName name="_xlnm.Print_Titles" localSheetId="7">'Приложение 7'!$11:$11</definedName>
    <definedName name="_xlnm.Print_Area" localSheetId="0">'Приложение 1'!$A$1:$C$65</definedName>
    <definedName name="_xlnm.Print_Area" localSheetId="4">'Приложение 5'!$A$1:$F$426</definedName>
    <definedName name="_xlnm.Print_Area" localSheetId="5">'Приложение 6'!$A$1:$G$453</definedName>
  </definedNames>
  <calcPr fullCalcOnLoad="1"/>
</workbook>
</file>

<file path=xl/sharedStrings.xml><?xml version="1.0" encoding="utf-8"?>
<sst xmlns="http://schemas.openxmlformats.org/spreadsheetml/2006/main" count="4339" uniqueCount="834">
  <si>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законодательства*/**</t>
  </si>
  <si>
    <t>Управление Федеральной службы по ветеринарному и фитосанитарному надзору по Камчатскому краю и Чукотскому автономному округу</t>
  </si>
  <si>
    <t>Прочие поступления от денежных взысканий (штрафов) и иных сумм в возмещение ущерба, зачисляемые в бюджеты  муниципальных  районов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</si>
  <si>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Чукотскому автономному округу</t>
  </si>
  <si>
    <t>Управление Федеральной налоговой службы по Чукотскому автономному округу</t>
  </si>
  <si>
    <t>1 01 02000 01 0000 110</t>
  </si>
  <si>
    <t>Налог на доходы физических лиц*/**</t>
  </si>
  <si>
    <t>1 05 00000  00 0000 000</t>
  </si>
  <si>
    <t>Налоги на совокупный доход*/**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</si>
  <si>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</si>
  <si>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</si>
  <si>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</si>
  <si>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налог*/**</t>
  </si>
  <si>
    <t>1 08 03010 01 0000 110</t>
  </si>
  <si>
    <t>1 09 00000 00 0000 000</t>
  </si>
  <si>
    <t>Задолженность и перерасчеты по отмененным налогам, сборам и иным обязательным платежам*/**</t>
  </si>
  <si>
    <t>1 12 00000 00 0000 000</t>
  </si>
  <si>
    <t>Платежи  при   пользовании природными ресурсами */**</t>
  </si>
  <si>
    <t>1 16 03000 00 0000 140</t>
  </si>
  <si>
    <t>Денежные взыскания (штрафы) за нарушение законодательства о налогах и сборах*/**</t>
  </si>
  <si>
    <t>Управление Министерства внутренних дел Российской Федерации по Чукотскому автономному округу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</si>
  <si>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</si>
  <si>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(тыс. рублей)</t>
  </si>
  <si>
    <t>код администратора доходов</t>
  </si>
  <si>
    <t>ГР</t>
  </si>
  <si>
    <t>Источники внутреннего финансирования дефицита бюджета 
Иультинского муниципального района на 2014 год</t>
  </si>
  <si>
    <t>82 2 2002</t>
  </si>
  <si>
    <t>Обеспечение деятельности органов местного самоуправления Иультинского муниципального района</t>
  </si>
  <si>
    <t>Содержание и обслуживание казны Иультинского муниципального района</t>
  </si>
  <si>
    <t>Осуществление полномочий Российской Федерации по государственной регистрации актов гражданского состояния</t>
  </si>
  <si>
    <t>Дополнительные средства окружного бюджета на осуществление полномочий Российской Федерации по государственной регистрации актов гражданского состояния</t>
  </si>
  <si>
    <t>12</t>
  </si>
  <si>
    <t>82 2 8101</t>
  </si>
  <si>
    <t>82 2 9703</t>
  </si>
  <si>
    <t>Обеспечение функционирования органов местного самоуправления  Иультинского муниципального района</t>
  </si>
  <si>
    <t>11</t>
  </si>
  <si>
    <t>Иные выплаты населению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</si>
  <si>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</si>
  <si>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13</t>
  </si>
  <si>
    <t>Прочая закупка товаров, работ и услуг для обеспечения муниципальных нужд за счет средств бюджета городского поселения Эгвекинот</t>
  </si>
  <si>
    <t>Прочая закупка товаров, работ и услуг для обеспечения муниципальных нужд за счет средств бюджета сельского поселения Амгуэма</t>
  </si>
  <si>
    <t>Прочая закупка товаров, работ и услуг для обеспечения муниципальных нужд за счет средств бюджета сельского поселения Ванкарем</t>
  </si>
  <si>
    <t>Прочая закупка товаров, работ и услуг для обеспечения муниципальных нужд за счет средств бюджета сельского поселения Конергино</t>
  </si>
  <si>
    <t>Прочая закупка товаров, работ и услуг для обеспечения муниципальных нужд  села Нутэпэльмен</t>
  </si>
  <si>
    <t>Прочая закупка товаров, работ и услуг для обеспечения муниципальных нужд за счет средств бюджета сельского поселения Уэлькаль</t>
  </si>
  <si>
    <t>Прочая закупка товаров, работ и услуг для обеспечения муниципальных нужд за счет средств бюджета городского поселения Мыс Шмидт</t>
  </si>
  <si>
    <t>Прочая закупка товаров, работ и услуг для обеспечения муниципальных нужд за счет средств бюджета сельского поселения Рыркайпий</t>
  </si>
  <si>
    <t>07 Э 8022</t>
  </si>
  <si>
    <t>07 Ж 8022</t>
  </si>
  <si>
    <t>07 И 8022</t>
  </si>
  <si>
    <t>07 Л 8022</t>
  </si>
  <si>
    <t>07 Г 8022</t>
  </si>
  <si>
    <t>07 Ц 8022</t>
  </si>
  <si>
    <t>07 Ш 8022</t>
  </si>
  <si>
    <t>07 Ч 8022</t>
  </si>
  <si>
    <t>Закупка товаров, работ, услуг в целях капитального ремонта муниципального имущества за счет средств бюджета городского поселения Эгвекинот</t>
  </si>
  <si>
    <t>Закупка товаров, работ, услуг в целях капитального ремонта муниципального имущества за счет средств бюджета сельского поселения Амгуэма</t>
  </si>
  <si>
    <t>Закупка товаров, работ, услуг в целях капитального ремонта муниципального имущества за счет средств бюджета сельского поселения Конергино</t>
  </si>
  <si>
    <t>Закупка товаров, работ, услуг в целях капитального ремонта муниципального имущества за счет средств бюджета сельского поселения Уэлькаль</t>
  </si>
  <si>
    <t>Закупка товаров, работ, услуг в целях капитального ремонта муниципального имущества за счет средств бюджета сельского поселения Рыркайпий</t>
  </si>
  <si>
    <t>07 Э 8201</t>
  </si>
  <si>
    <t>07 Ж 8201</t>
  </si>
  <si>
    <t>07 Л 8201</t>
  </si>
  <si>
    <t>07 Ц 8201</t>
  </si>
  <si>
    <t>07 Ч 8201</t>
  </si>
  <si>
    <t>07 Э 8021</t>
  </si>
  <si>
    <t>07 Ж 8021</t>
  </si>
  <si>
    <t>07 И 8021</t>
  </si>
  <si>
    <t>07 Л 8021</t>
  </si>
  <si>
    <t>07 Г 8021</t>
  </si>
  <si>
    <t>07 Ц 8021</t>
  </si>
  <si>
    <t>07 Ш 8021</t>
  </si>
  <si>
    <t>07 Ч 8021</t>
  </si>
  <si>
    <t>07 Э 8025</t>
  </si>
  <si>
    <t>07 Ж 8025</t>
  </si>
  <si>
    <t>07 И 8025</t>
  </si>
  <si>
    <t>07 Л 8025</t>
  </si>
  <si>
    <t>07 Г 8025</t>
  </si>
  <si>
    <t>07 Ц 8025</t>
  </si>
  <si>
    <t>07 Ш 8025</t>
  </si>
  <si>
    <t>07 Ч 8025</t>
  </si>
  <si>
    <t>10</t>
  </si>
  <si>
    <t>07 1 6242</t>
  </si>
  <si>
    <t>Благоустройство и ремонт домов малоэтажной застройки коттеджного типа в населённых пунктах Чукотского автономного округа</t>
  </si>
  <si>
    <t>Закупка товаров, работ, услуг в целях капитального ремонта муниципального имущества за счет средств бюджета Иультинского муниципального района</t>
  </si>
  <si>
    <t>Закупка товаров, работ, услуг в целях капитального ремонта муниципального имущества за счет средств бюджета сельского поселения Ванкарем</t>
  </si>
  <si>
    <t>07 Ж 6242</t>
  </si>
  <si>
    <t>07 И 6242</t>
  </si>
  <si>
    <t>07 Л 6242</t>
  </si>
  <si>
    <t>Распределение бюджетных ассигнований на 2014 год по разделам и подразделам, целевым статьям (муниципальным программам и  непрограммным направлениям деятельности), группам и подгруппам  видов расходов классификации расходов бюджета 
Иультинского  муниципального района</t>
  </si>
  <si>
    <t>Расходы на обустройство спортивных площадок</t>
  </si>
  <si>
    <t>Приложение №  1</t>
  </si>
  <si>
    <t>к  решению  Совета депутатов</t>
  </si>
  <si>
    <t>Перечень главных администраторов доходов в бюджет Иультинского муниципального района, источников финансирования  дефицита  бюджета</t>
  </si>
  <si>
    <t>Наименование главных администраторов доходов  бюджета  муниципального  района, источников финансирования дефицита</t>
  </si>
  <si>
    <t>Главного администратора доходов, источников</t>
  </si>
  <si>
    <t>Управление  финансов, экономики и имущественных отношений    Иультинского муниципального   района   Чукотского автономного округа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</si>
  <si>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</si>
  <si>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</si>
  <si>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</si>
  <si>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</si>
  <si>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</si>
  <si>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</si>
  <si>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</si>
  <si>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</si>
  <si>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</si>
  <si>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</si>
  <si>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</si>
  <si>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</si>
  <si>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</si>
  <si>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</si>
  <si>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</si>
  <si>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 от использования имущества, находящегося в собственности муниципальных 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</si>
  <si>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</si>
  <si>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</si>
  <si>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</si>
  <si>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</si>
  <si>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</si>
  <si>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</si>
  <si>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</si>
  <si>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</si>
  <si>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</si>
  <si>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</si>
  <si>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</si>
  <si>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</si>
  <si>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</si>
  <si>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</si>
  <si>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</si>
  <si>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</si>
  <si>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</si>
  <si>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</si>
  <si>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</si>
  <si>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</si>
  <si>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 бюджеты муниципальных  районов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</si>
  <si>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</si>
  <si>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</si>
  <si>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  бюджеты муниципальных районов</t>
  </si>
  <si>
    <t>1 17 01050 05 0000 180</t>
  </si>
  <si>
    <t>Невыясненные поступления, зачисляемые в  бюджеты муниципальных районов</t>
  </si>
  <si>
    <t>1 17 05050 05 0000 180</t>
  </si>
  <si>
    <t>Прочие неналоговые доходы  бюджетов муниципальных районов</t>
  </si>
  <si>
    <t>2 02 01001 05 0000 151</t>
  </si>
  <si>
    <t>Дотации бюджетам муниципальных районов на выравнивание бюджетной обеспеченности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</si>
  <si>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</si>
  <si>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</si>
  <si>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</si>
  <si>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</si>
  <si>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</si>
  <si>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</si>
  <si>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</si>
  <si>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</si>
  <si>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2 02 02999 05 0000 151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</si>
  <si>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</si>
  <si>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</si>
  <si>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</si>
  <si>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</si>
  <si>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</si>
  <si>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</si>
  <si>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</si>
  <si>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</si>
  <si>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</si>
  <si>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</si>
  <si>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</si>
  <si>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</si>
  <si>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</si>
  <si>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</si>
  <si>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</si>
  <si>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</si>
  <si>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2 07 05030 05 0000 180</t>
  </si>
  <si>
    <t>Прочие безвозмездные поступления в бюджеты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</si>
  <si>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</si>
  <si>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</si>
  <si>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2 18 05010 05 0000 180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</si>
  <si>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</si>
  <si>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</si>
  <si>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</si>
  <si>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</si>
  <si>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</si>
  <si>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</si>
  <si>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</si>
  <si>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</si>
  <si>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</si>
  <si>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</si>
  <si>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</si>
  <si>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</si>
  <si>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</si>
  <si>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01 06 05 01 05 0000 640</t>
  </si>
  <si>
    <t>Приложение № 3</t>
  </si>
  <si>
    <t xml:space="preserve">                                                                                                      № 35  от  29.11. 2013 г.          </t>
  </si>
  <si>
    <t xml:space="preserve">                           «О  бюджете Иультинского  муниципального района на 2014 год»</t>
  </si>
  <si>
    <t>Перечень прямых получателей средств  бюджета Иультинского муниципального района</t>
  </si>
  <si>
    <t>Код главы</t>
  </si>
  <si>
    <t xml:space="preserve">Наименование </t>
  </si>
  <si>
    <t>Администрация  Иультинского муниципального района  Чукотского автономного округа</t>
  </si>
  <si>
    <t>Управление финансов, экономики и имущественных отношений   Иультинского муниципального района Чукотского автономного округа</t>
  </si>
  <si>
    <t xml:space="preserve">Управление социальной политики  Иультинского муниципального района  </t>
  </si>
  <si>
    <t>Приложение  № 8</t>
  </si>
  <si>
    <t xml:space="preserve">Программа муниципальных  внутренних заимствований Иультинского муниципального  района  на 2014 год </t>
  </si>
  <si>
    <t>Обязательства</t>
  </si>
  <si>
    <t>Объем заимствований на 1 января 2014 года</t>
  </si>
  <si>
    <t>Объем привлечения в 2014 году</t>
  </si>
  <si>
    <t>Объем погашения в 2014 году</t>
  </si>
  <si>
    <t>Планируемый объем заимствований на 1 января 2015 года</t>
  </si>
  <si>
    <t>Обязательства, действующие на 1 января 2014 года</t>
  </si>
  <si>
    <t>Объем заимствований, всего</t>
  </si>
  <si>
    <t>Обязательства, планируемые в 2014 году</t>
  </si>
  <si>
    <t>Итого объем внутренних заимствований</t>
  </si>
  <si>
    <t>Приложение  № 9</t>
  </si>
  <si>
    <r>
      <t xml:space="preserve">                                                                        к решению</t>
    </r>
    <r>
      <rPr>
        <sz val="11"/>
        <color indexed="8"/>
        <rFont val="Times New Roman"/>
        <family val="1"/>
      </rPr>
      <t xml:space="preserve"> Совета депутатов</t>
    </r>
  </si>
  <si>
    <r>
      <t xml:space="preserve">  № 35  от  29 ноября  2013 г.                    </t>
    </r>
    <r>
      <rPr>
        <sz val="11"/>
        <color indexed="8"/>
        <rFont val="Times New Roman"/>
        <family val="1"/>
      </rPr>
      <t xml:space="preserve"> </t>
    </r>
  </si>
  <si>
    <r>
      <t xml:space="preserve">                                                   «</t>
    </r>
    <r>
      <rPr>
        <sz val="11"/>
        <color indexed="8"/>
        <rFont val="Times New Roman"/>
        <family val="1"/>
      </rPr>
      <t>О  бюджете  Иультинского муниципального района  на 2014 год»</t>
    </r>
  </si>
  <si>
    <t>Объем  выданных муниципальных  гарантий на 1 января 2014 года</t>
  </si>
  <si>
    <t>Объем выдаваемых в 2014 году муниципальных гарантий</t>
  </si>
  <si>
    <t>Объем погашаемых в 2014 году муниципальных гарантий</t>
  </si>
  <si>
    <t>Планируемый объем муниципальных гарантий на 1 января 2015 года</t>
  </si>
  <si>
    <t>1. Муниципальные гарантии, действующие на 1 января 2014 года</t>
  </si>
  <si>
    <t>2. Муниципальные гарантии, планируемые к выдаче в 2014 году</t>
  </si>
  <si>
    <t>Итого объем муниципальных гарантий</t>
  </si>
  <si>
    <r>
      <t xml:space="preserve">Общий объем бюджетных ассигнований, предусмотренных на исполнение муниципальных гарантий </t>
    </r>
    <r>
      <rPr>
        <b/>
        <sz val="14"/>
        <color indexed="8"/>
        <rFont val="Times New Roman"/>
        <family val="1"/>
      </rPr>
      <t xml:space="preserve"> Иультинского  муниципального  района  по возможным гарантийным случаям в 2014 году</t>
    </r>
  </si>
  <si>
    <r>
      <t xml:space="preserve">Исполнение 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муниципальных гарантий </t>
    </r>
    <r>
      <rPr>
        <b/>
        <sz val="12"/>
        <color indexed="8"/>
        <rFont val="Times New Roman"/>
        <family val="1"/>
      </rPr>
      <t xml:space="preserve"> Иультинского  муниципального  района</t>
    </r>
    <r>
      <rPr>
        <b/>
        <sz val="14"/>
        <color indexed="8"/>
        <rFont val="Times New Roman"/>
        <family val="1"/>
      </rPr>
      <t xml:space="preserve">  </t>
    </r>
  </si>
  <si>
    <t>Объем бюджетных ассигнований на исполнение гарантий по возможным гарантийным случаям</t>
  </si>
  <si>
    <t>За счет расходов бюджета муниципального района</t>
  </si>
  <si>
    <t>Приложение  № 11</t>
  </si>
  <si>
    <t xml:space="preserve">Нормативы распределения доходов между бюджетом
Иультинского муниципального района и бюджетами поселений 
Иультинского муниципального района на 2014 год
</t>
  </si>
  <si>
    <t>Наименование дохода</t>
  </si>
  <si>
    <t>Бюджет района</t>
  </si>
  <si>
    <t>Бюджеты поселений</t>
  </si>
  <si>
    <t>Задолженность и перерасчеты по отмененным налогам, сборам и иным обязательным платежам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</si>
  <si>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</si>
  <si>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</si>
  <si>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</si>
  <si>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(работ) и компенсации затрат государства</t>
  </si>
  <si>
    <t xml:space="preserve">1 13 01995 05 0000 130  </t>
  </si>
  <si>
    <t>1 13 01995 10 0000 130</t>
  </si>
  <si>
    <t>Прочие доходы от оказания платных услуг (работ) получателями средств бюджетов поселений</t>
  </si>
  <si>
    <t>1 17 00000 00 0000 000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</si>
  <si>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</si>
  <si>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</si>
  <si>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1 17 01050 10 0000 180</t>
  </si>
  <si>
    <t>Невыясненные поступления, зачисляемые в бюджеты поселений</t>
  </si>
  <si>
    <t>Прочие неналоговые доходы бюджетов муниципальных районов</t>
  </si>
  <si>
    <t>1 17 05050 10 0000 180</t>
  </si>
  <si>
    <t>Прочие неналоговые доходы бюджетов поселений</t>
  </si>
  <si>
    <t>(в процентах)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</si>
  <si>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</si>
  <si>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</si>
  <si>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1 13 02995 05 0000 130  </t>
  </si>
  <si>
    <t>1 13 02995 10 0000 130</t>
  </si>
  <si>
    <t>Прочие доходы от компенсации затрат  бюджетов муниципальных районов</t>
  </si>
  <si>
    <t>Прочие доходы от компенсации затрат бюджетов поселений</t>
  </si>
  <si>
    <t>доходов бюджета  района, источников финансирования дефицита бюджета</t>
  </si>
  <si>
    <t>в том числе:
бюджетные кредиты, полученные из окружного бюджета</t>
  </si>
  <si>
    <t xml:space="preserve">в том числе:
бюджетные кредиты, полученные из окружного бюджета </t>
  </si>
  <si>
    <t xml:space="preserve">Программа муниципальных гарантий 
Иультинского муниципального района на 2014 год </t>
  </si>
  <si>
    <t>За счет источников финансирования дефицита бюджета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</si>
  <si>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</si>
  <si>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Иультинского муниципального района</t>
  </si>
  <si>
    <t>Расходы  на  обустройство спортивных площадок</t>
  </si>
  <si>
    <r>
      <t xml:space="preserve">Муниципальная программа «Развитие транспортной инфраструктуры </t>
    </r>
    <r>
      <rPr>
        <b/>
        <sz val="12"/>
        <color indexed="8"/>
        <rFont val="Times New Roman"/>
        <family val="1"/>
      </rPr>
      <t>Иультинского муниципального района на 2014-2016 годы»</t>
    </r>
  </si>
  <si>
    <t>Благоустройство и ремонт домов малоэтажной застройки коттеджного типа в населенных пунктах Чукотского авномного округа</t>
  </si>
  <si>
    <r>
      <t>Муниципальная программа «Развитие образования, культуры и молодёжной политики  в Иультинском муниципальном районе на 2014-2</t>
    </r>
    <r>
      <rPr>
        <b/>
        <sz val="12"/>
        <color indexed="8"/>
        <rFont val="Times New Roman"/>
        <family val="1"/>
      </rPr>
      <t xml:space="preserve">016 </t>
    </r>
    <r>
      <rPr>
        <b/>
        <sz val="12"/>
        <color indexed="8"/>
        <rFont val="Times New Roman"/>
        <family val="1"/>
      </rPr>
      <t>годы»</t>
    </r>
  </si>
  <si>
    <t>Ведомственная структура расходов бюджета Иультинского  муниципального района 
на 2014 год</t>
  </si>
  <si>
    <t xml:space="preserve">Перечень администраторов доходов  бюджета муниципального района – 
территориальных органов (подразделений) федеральных органов государственной власти, органов государственной власти Чукотского автономного округа в соответствии с законодательством Российской Федерации
</t>
  </si>
  <si>
    <t xml:space="preserve">Приложение  № 4      </t>
  </si>
  <si>
    <t>к решению Совета депутатов</t>
  </si>
  <si>
    <t>Иультинского муниципального района</t>
  </si>
  <si>
    <t>Приложение  № 6</t>
  </si>
  <si>
    <t>Приложение 7</t>
  </si>
  <si>
    <t>Распределение бюджетных ассигнований на реализацию муниципальных программ на 2014 год</t>
  </si>
  <si>
    <t xml:space="preserve"> (тыс. руб.)</t>
  </si>
  <si>
    <t>Поступления доходов 
в бюджет Иультинского муниципального района в 2014 году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</si>
  <si>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</si>
  <si>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</si>
  <si>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</si>
  <si>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</si>
  <si>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</si>
  <si>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</si>
  <si>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</si>
  <si>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</si>
  <si>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</si>
  <si>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</si>
  <si>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</si>
  <si>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</si>
  <si>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</si>
  <si>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</si>
  <si>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</si>
  <si>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Центральный аппарат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</si>
  <si>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82 2 8102</t>
  </si>
  <si>
    <t>82 2 9702</t>
  </si>
  <si>
    <t>Государственная поддержка производства социально-значимых видов хлеба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</si>
  <si>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</si>
  <si>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</si>
  <si>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</si>
  <si>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</si>
  <si>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</si>
  <si>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</si>
  <si>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</si>
  <si>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</si>
  <si>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</si>
  <si>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</si>
  <si>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</si>
  <si>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</si>
  <si>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</si>
  <si>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</si>
  <si>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</si>
  <si>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</si>
  <si>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</si>
  <si>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</si>
  <si>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</si>
  <si>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</si>
  <si>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</si>
  <si>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</si>
  <si>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</si>
  <si>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</si>
  <si>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</si>
  <si>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</si>
  <si>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</si>
  <si>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</si>
  <si>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</si>
  <si>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</si>
  <si>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</si>
  <si>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</si>
  <si>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</si>
  <si>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</si>
  <si>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</si>
  <si>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</si>
  <si>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</si>
  <si>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</si>
  <si>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 за передачу в возмездное пользование государственного и муниципального имущества ( за исключением имущества бюджетных и  автономных учреждений, а  также  имущества   государственных   и муниципальных унитарных предприятий, в том числе казенных)</t>
  </si>
  <si>
    <t>000 1 11 05010 00 0000 120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</si>
  <si>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</si>
  <si>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</si>
  <si>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 в виде арендной платы 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</si>
  <si>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</si>
  <si>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 в виде арендной платы 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</si>
  <si>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</si>
  <si>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</si>
  <si>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</si>
  <si>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«О  внесении изменений в бюджет  Иультинского муниципального района  на 2014 год"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</si>
  <si>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</si>
  <si>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</si>
  <si>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</si>
  <si>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</si>
  <si>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 ПРИ    ПОЛЬЗОВАНИИ ПРИРОДНЫМИ  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</si>
  <si>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</si>
  <si>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</si>
  <si>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</si>
  <si>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</si>
  <si>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</si>
  <si>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</si>
  <si>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</si>
  <si>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 xml:space="preserve">Плата за сбросы загрязняющих веществ в водные  объекты 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</si>
  <si>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</si>
  <si>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</si>
  <si>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</si>
  <si>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</si>
  <si>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</si>
  <si>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</si>
  <si>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</si>
  <si>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пердусмотренные статьями 116,118, статьей 119.1, пунктами 1 и 2 статьи 120, статьями 125,126,128,129.1,132,133,134,135,135.1 Налогового кодекса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</si>
  <si>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</si>
  <si>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</si>
  <si>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</si>
  <si>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 xml:space="preserve">Прочие поступления от денежных взысканий (штрафов) и иных сумм в возмещение ущерба, зачисляемые в бюджеты  муниципальных  районов </t>
  </si>
  <si>
    <t>000 2 00 00000 00 0000 000</t>
  </si>
  <si>
    <t>БЕЗВОЗМЕЗДНЫЕ ПОСТУПЛЕНИЯ</t>
  </si>
  <si>
    <t>000 2 02 00000 00 0000 000</t>
  </si>
  <si>
    <t>1 16 30014 01 0000 140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</si>
  <si>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</si>
  <si>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</si>
  <si>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</si>
  <si>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Межрегиональное технологическое управление Федеральной службы по экологическому, технологическому и атомному надзору</t>
  </si>
  <si>
    <t>1 12 01000 01 0000 120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</si>
  <si>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</si>
  <si>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</si>
  <si>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Департамент сельскохозяйственной политики и природопользования Чукотского автономного округа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</si>
  <si>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</si>
  <si>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Департамент промышленной политики, строительства и жилищно-коммунального хозяйства Чукотского автономного округа</t>
  </si>
  <si>
    <r>
      <t>*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Администрирование поступлений по всем подстатьям и программам соответствующей статьи подгруппы видов доходов 
осуществляется администратором, указанным в группировочном коде бюджетной классификации </t>
    </r>
  </si>
  <si>
    <t>** в части зачисления   в  бюджет муниципального района</t>
  </si>
  <si>
    <t>000 2 18 05000 05 0000 180</t>
  </si>
  <si>
    <t>Доходы бюджетов муниципальных районов от возврата организациями остатков субсидий прошлых лет</t>
  </si>
  <si>
    <t>000 2 19 00000 00 0000 000</t>
  </si>
  <si>
    <t>Возврат  остатков субсидий, субвенций и иных межбюджетных 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</si>
  <si>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</si>
  <si>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
трансфертов, имеющих целевое назначение, прошлых лет из бюджетов муниципальных районов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</si>
  <si>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</si>
  <si>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</si>
  <si>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000 2 18 05030 05 0000 180</t>
  </si>
  <si>
    <t>Доходы бюджетов муниципальных районов от возврата иными организациями остатков субсидий прошлых лет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</si>
  <si>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</si>
  <si>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</si>
  <si>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</si>
  <si>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</si>
  <si>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</si>
  <si>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</si>
  <si>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 муниципальных районов 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</si>
  <si>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</si>
  <si>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</si>
  <si>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</si>
  <si>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</si>
  <si>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</si>
  <si>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</si>
  <si>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</si>
  <si>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</si>
  <si>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</si>
  <si>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</si>
  <si>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</si>
  <si>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 бюджетам  муниципальных районов на  государственную регистрацию актов гражданского состояния</t>
  </si>
  <si>
    <t xml:space="preserve">000 202 03015 00 0000 151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</si>
  <si>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</si>
  <si>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000 202 03015 05 0000 151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</si>
  <si>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</si>
  <si>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</si>
  <si>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</si>
  <si>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</si>
  <si>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</si>
  <si>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В том числе:</t>
  </si>
  <si>
    <t>На осуществление учета граждан в связи с переселением</t>
  </si>
  <si>
    <t>На оплату жилья и коммунальных услуг в сельской местности</t>
  </si>
  <si>
    <t>На обеспечение деятельности комиссии по делам несовершеннолетних</t>
  </si>
  <si>
    <t>На осуществление государственных полномочий по компенсации организациям коммунального комплекса недополученных доходов</t>
  </si>
  <si>
    <t>000 2 02 04000 00 0000 151</t>
  </si>
  <si>
    <t>Иные межбюджетные трансферты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</si>
  <si>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</si>
  <si>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</si>
  <si>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</si>
  <si>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</si>
  <si>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</si>
  <si>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</si>
  <si>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</si>
  <si>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</si>
  <si>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</t>
  </si>
  <si>
    <t>На компенсацию части платы за содержание ребенка в образовательных организациях Чукотского автономного округа,  реализующих основную общеобразовательную программу дошкольного образования</t>
  </si>
  <si>
    <t>Всего доходов</t>
  </si>
  <si>
    <t>Иультинского муниципального  района</t>
  </si>
  <si>
    <t>(тыс.руб.)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</si>
  <si>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</si>
  <si>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</si>
  <si>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</si>
  <si>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</si>
  <si>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</si>
  <si>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</si>
  <si>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</si>
  <si>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</si>
  <si>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</si>
  <si>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по исполнению публичных (публично-нормативных) обязательств</t>
  </si>
  <si>
    <t>77 0 0000</t>
  </si>
  <si>
    <t>Исполнение публичных (публично-нормативных) обязательств за счет средств бюджета Иультинского муниципального района</t>
  </si>
  <si>
    <t>77 Б 0000</t>
  </si>
  <si>
    <t>Компенсация расходов на оплату проезда и провоза багажа в соответствии с Решением Совета депутатов Иультинского муниципального района от 24 июня 2010 года № 183 «Об утверждении Положения о некоторых гарантиях и компенсациях для лиц, работающих в организациях, финансируемых из бюджета Иультинского муниципального района»</t>
  </si>
  <si>
    <t>77 Б 1011</t>
  </si>
  <si>
    <t>Иные выплаты персоналу муниципальных органов, за исключением фонда оплаты труда</t>
  </si>
  <si>
    <t>Обеспечение функционирования Главы муниципального района</t>
  </si>
  <si>
    <t>80 1 0000</t>
  </si>
  <si>
    <t>Глава муниципального образования</t>
  </si>
  <si>
    <t>80 1 0003</t>
  </si>
  <si>
    <t>Фонд оплаты труда муниципальных органов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</si>
  <si>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</si>
  <si>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</si>
  <si>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Иультинского муниципального района</t>
  </si>
  <si>
    <t>80 3 0000</t>
  </si>
  <si>
    <t>Председатель представительного органа муниципального образования</t>
  </si>
  <si>
    <t>80 3 0006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</si>
  <si>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администрации</t>
  </si>
  <si>
    <t>Обеспечение функционирования органов местного самоуправления Иультинского муниципального района</t>
  </si>
  <si>
    <t>80 2 0000</t>
  </si>
  <si>
    <t xml:space="preserve">Центральный аппарат </t>
  </si>
  <si>
    <t>80 2 0011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</si>
  <si>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</si>
  <si>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</si>
  <si>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учета граждан в связи с переселением</t>
  </si>
  <si>
    <t>80 2 0013</t>
  </si>
  <si>
    <t>Обеспечение деятельности комиссий по делам несовершеннолетних</t>
  </si>
  <si>
    <t>80 2 0014</t>
  </si>
  <si>
    <t>80 2 0020</t>
  </si>
  <si>
    <t>Архивные учреждения</t>
  </si>
  <si>
    <t>80 2 9916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</si>
  <si>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</si>
  <si>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Контрольно-счетной палаты Иультинского муниципального района</t>
  </si>
  <si>
    <t>80 5 0000</t>
  </si>
  <si>
    <t>Центральный аппарат Контрольно-счетной палаты Иультинского муниципального района</t>
  </si>
  <si>
    <t>80 5 0011</t>
  </si>
  <si>
    <t>Обеспечение проведения выборов и референдумов</t>
  </si>
  <si>
    <t>Обеспечение функционирования Избирательной комиссии Иультинского муниципального района</t>
  </si>
  <si>
    <t>80 4 0000</t>
  </si>
  <si>
    <t>Члены избирательной комиссии муниципального образования</t>
  </si>
  <si>
    <t>80 4 0009</t>
  </si>
  <si>
    <t>Резервные фонды</t>
  </si>
  <si>
    <t>Компенсация расходов, связанных с переездом в соответствии с Решением Совета депутатов Иультинского муниципального района от 24 июня 2010 года № 183 «Об утверждении Положения о некоторых гарантиях и компенсациях для лиц, работающих в организациях, финансируемых из бюджета Иультинского муниципального района»</t>
  </si>
  <si>
    <t>77 Б 1012</t>
  </si>
  <si>
    <t>Резервные средства</t>
  </si>
  <si>
    <t>Непрограммные направления расходов, связанные с обязательствами муниципального образования</t>
  </si>
  <si>
    <t>82 0 0000</t>
  </si>
  <si>
    <t>Исполнение обязательств Иультинского муниципального района органами местного самоуправления Иультинского муниципального района</t>
  </si>
  <si>
    <t>82 2 0000</t>
  </si>
  <si>
    <t>Резервный фонд Администрации Иультинского муниципального района</t>
  </si>
  <si>
    <t>Другие общегосударственные расходы</t>
  </si>
  <si>
    <t xml:space="preserve">80 2 0026 </t>
  </si>
  <si>
    <t>80 2 0026</t>
  </si>
  <si>
    <t>82 2 2004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</si>
  <si>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</si>
  <si>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</si>
  <si>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</si>
  <si>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80 2 5118</t>
  </si>
  <si>
    <t>Национальная безопасность и правоохранительная деятельность</t>
  </si>
  <si>
    <t>Органы юстиции</t>
  </si>
  <si>
    <t xml:space="preserve">Обеспечение функционирования органов местного самоуправления Иультинского муниципального района </t>
  </si>
  <si>
    <t>80 2 5930</t>
  </si>
  <si>
    <t>80 2 0017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</si>
  <si>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</si>
  <si>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Иультинского муниципального района на 2014-2016 годы»</t>
  </si>
  <si>
    <t>01 0 0000</t>
  </si>
  <si>
    <t>Осуществление мер по противодействию терроризму и экстремизму</t>
  </si>
  <si>
    <t>01 0 2030</t>
  </si>
  <si>
    <t>Национальная экономика</t>
  </si>
  <si>
    <t>Топливно-энергетический комплекс</t>
  </si>
  <si>
    <t>Муниципальная программа «Поддержка жилищно-коммунального хозяйства и энергетики Иультинского муниципального района на 2014-2016 годы»</t>
  </si>
  <si>
    <t>05 0 0000</t>
  </si>
  <si>
    <t>Подпрограмма «Поддержка жилищно-коммунального хозяйства»</t>
  </si>
  <si>
    <t>05 1 0000</t>
  </si>
  <si>
    <t>Компенсация выпадающих доходов организациям, предоставляющим населению услуги по реализации твердого печного топлива (уголь, дрова) по тарифам, не обеспечивающим возмещение издержек</t>
  </si>
  <si>
    <t>05 1 6110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</si>
  <si>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</si>
  <si>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</si>
  <si>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Муниципальная программа «Развитие транспортной инфраструктуры Иультинского муниципального района на 2014-2016 годы»</t>
  </si>
  <si>
    <t>06 0 0000</t>
  </si>
  <si>
    <t>Подпрограмма «Субсидирование пассажирских перевозок»</t>
  </si>
  <si>
    <t>06 1 0000</t>
  </si>
  <si>
    <t>Отдельные мероприятия в области автомобильного транспорта</t>
  </si>
  <si>
    <t>06 1 8103</t>
  </si>
  <si>
    <t>Дорожное хозяйство</t>
  </si>
  <si>
    <t>Подпрограмма «Содержание автомобильных дорог общего пользования»</t>
  </si>
  <si>
    <t>06 2 0000</t>
  </si>
  <si>
    <t>Содержание автомобильных дорог общего пользования</t>
  </si>
  <si>
    <t>06 2 8005</t>
  </si>
  <si>
    <t>Муниципальная программа «Развитие инфраструктуры Иультинского муниципального района на 2014-2016 годы»</t>
  </si>
  <si>
    <t>07 0 0000</t>
  </si>
  <si>
    <t>Подпрограмма «Содействие развитию инфраструктуры и благоустройства городских и сельских поселений Иультинского муниципального района»</t>
  </si>
  <si>
    <t>07 1 0000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</si>
  <si>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</si>
  <si>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07 1 8022</t>
  </si>
  <si>
    <t>Другие вопросы в области национальной экономики</t>
  </si>
  <si>
    <t>Муниципальная программа «Стимулирование экономической активности населения  Иультинского муниципального района на 2014-2016 годы»</t>
  </si>
  <si>
    <t>03 0 0000</t>
  </si>
  <si>
    <t>Подпрограмма «Муниципальная поддержка малого и среднего предпринимательства»</t>
  </si>
  <si>
    <t>03 1 0000</t>
  </si>
  <si>
    <t>Реализация мероприятий подпрограммы муниципальной программы Иультинского муниципального района</t>
  </si>
  <si>
    <t>03 1 9999</t>
  </si>
  <si>
    <t>Муниципальная программа «Поддержка развития пищевой промышленности в Иультинском муниципальном районе на 2014-2016 годы»</t>
  </si>
  <si>
    <t>08 0 0000</t>
  </si>
  <si>
    <t>Финансовая поддержка производителей социально-значимых видов хлеба</t>
  </si>
  <si>
    <t>08 0 8102</t>
  </si>
  <si>
    <t xml:space="preserve">Обеспечение населения социально-значимыми продуктами питания за счет средств местного бюджета </t>
  </si>
  <si>
    <t>Обеспечение населения социально-значимыми продуктами питания за счет средств окружного бюджета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</si>
  <si>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</si>
  <si>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</si>
  <si>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</si>
  <si>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>05 2 0000</t>
  </si>
  <si>
    <t>05 2 8104</t>
  </si>
  <si>
    <t xml:space="preserve">Капитальный ремонт муниципального жилищного фонда </t>
  </si>
  <si>
    <t>07 1 8201</t>
  </si>
  <si>
    <t>Закупка товаров, работ, услуг в целях капитального ремонта муниципального имущества</t>
  </si>
  <si>
    <t>Коммунальное хозяйство</t>
  </si>
  <si>
    <t xml:space="preserve">05 0 0000 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</si>
  <si>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</si>
  <si>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05 1 6107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</si>
  <si>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</si>
  <si>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05 1 6108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</si>
  <si>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</si>
  <si>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05 1 6109</t>
  </si>
  <si>
    <t>Мероприятия в области коммунального хозяйства</t>
  </si>
  <si>
    <t>05 1 8104</t>
  </si>
  <si>
    <t>Благоустройство</t>
  </si>
  <si>
    <t>Уличное освещение</t>
  </si>
  <si>
    <t>07 1 8021</t>
  </si>
  <si>
    <t>Прочие мероприятия по благоустройству городских округов и поселений</t>
  </si>
  <si>
    <t>07 1 8025</t>
  </si>
  <si>
    <t>Образование</t>
  </si>
  <si>
    <t>Дошкольное образование</t>
  </si>
  <si>
    <t>Муниципальная программа «Развитие образования, культуры и молодёжной политики в Иультинском муниципальном районе на 2014-2016 годы»</t>
  </si>
  <si>
    <t>02 0 0000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</si>
  <si>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</si>
  <si>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02 1 0000</t>
  </si>
  <si>
    <t>Финансовое обеспечение выполнения муниципального задания детскими дошкольными учреждениями за счет средств окружного бюджета</t>
  </si>
  <si>
    <t>02 1 9001</t>
  </si>
  <si>
    <t xml:space="preserve">«О  внесении изменений в бюджет  Иультинского муниципального района  на 2014 год" </t>
  </si>
  <si>
    <t xml:space="preserve">      к  решению  Совета депутатов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</si>
  <si>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</si>
  <si>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Подпрограмма «Финансовое обеспечение  муниципального задания на оказание муниципальных  услуг (выполнение работ)»</t>
  </si>
  <si>
    <t>02 П 0000</t>
  </si>
  <si>
    <t>Детские дошкольные учреждения</t>
  </si>
  <si>
    <t>02 П 9901</t>
  </si>
  <si>
    <t>Общее образование</t>
  </si>
  <si>
    <t>Финансовое обеспечение выполнения муниципального задания школами-детскими садами, школами (начальной, неполной средней и средней) за счет средств окружного бюджета</t>
  </si>
  <si>
    <t>02 1 9002</t>
  </si>
  <si>
    <t>Финансовое обеспечение выполнения муниципального задания учреждениями по внешкольной работе с детьми за счет средств окружного бюджета</t>
  </si>
  <si>
    <t>02 1 9004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</si>
  <si>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</si>
  <si>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Финансовое обеспечение выполнения муниципального задания специальной (коррекционной) общеобразовательной школой-интернат за счет средств окружного бюджета</t>
  </si>
  <si>
    <t>02 1 9007</t>
  </si>
  <si>
    <t>Школы-детские сады, школы начальные, неполные средние и средние</t>
  </si>
  <si>
    <t>02 П 9902</t>
  </si>
  <si>
    <t>Учреждения по внешкольной работе с детьми</t>
  </si>
  <si>
    <t>02 П 9904</t>
  </si>
  <si>
    <t>Специальные (коррекционные) учреждения</t>
  </si>
  <si>
    <t>02 П 9907</t>
  </si>
  <si>
    <t>Пособия,  компенсации, меры социальной поддержки по публичным нормативным обязательствам</t>
  </si>
  <si>
    <t>Молодежная политика и оздоровление детей</t>
  </si>
  <si>
    <t xml:space="preserve">Молодежная политика и организация отдыха детей в Иультинском муниципальном районе </t>
  </si>
  <si>
    <t>02 1 8004</t>
  </si>
  <si>
    <t>Субсидии бюджетным учреждениям на иные цели</t>
  </si>
  <si>
    <t>Другие вопросы в области образования</t>
  </si>
  <si>
    <t>Расходы на обеспечение проведения районных олимпиад</t>
  </si>
  <si>
    <t>02 1 8011</t>
  </si>
  <si>
    <t>Расходы на обеспечение образовательным учреждениям доступа к сети интернет</t>
  </si>
  <si>
    <t>02 1 8012</t>
  </si>
  <si>
    <t>Приобретение учебников для образовательных учреждений</t>
  </si>
  <si>
    <t>02 1 8013</t>
  </si>
  <si>
    <t>Проведение государственной итоговой аттестации, олимпиад и мониторинга в сфере образования</t>
  </si>
  <si>
    <t>80 2 0028</t>
  </si>
  <si>
    <t xml:space="preserve">Культура и кинематография </t>
  </si>
  <si>
    <t>Культура</t>
  </si>
  <si>
    <t>Проведение районных культурно-массовых мероприятий</t>
  </si>
  <si>
    <t>02 1 8002</t>
  </si>
  <si>
    <t>Пополнение книжных фондов муниципальных библиотек</t>
  </si>
  <si>
    <t>02 1 8003</t>
  </si>
  <si>
    <t>Учреждения культуры и мероприятия в сфере культуры и кинематографии</t>
  </si>
  <si>
    <t>02 П 9908</t>
  </si>
  <si>
    <t>Музеи и постоянные выставки</t>
  </si>
  <si>
    <t>02 П 9909</t>
  </si>
  <si>
    <t>Библиотеки</t>
  </si>
  <si>
    <t>02 П 9910</t>
  </si>
  <si>
    <t>Социальная политика</t>
  </si>
  <si>
    <t>Пенсионное обеспечение</t>
  </si>
  <si>
    <t>Доплата к трудовой пенсии муниципальным служащим Иультинского муниципального района</t>
  </si>
  <si>
    <t>80 Д 0012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</si>
  <si>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</si>
  <si>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</si>
  <si>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Меры социальной поддержки отдельных категорий специалистов в соответствии с Законом Чукотского автономного округа от 29 ноября 2004 года № 29-ОЗ «О мерах социальной поддержки отдельных категорий специалистов, работающих и проживающих в сельской местности, рабочих поселках Чукотского автономного округа, по оплате жилья и коммунальных услуг»</t>
  </si>
  <si>
    <t>77 Б 1071</t>
  </si>
  <si>
    <t>Охрана семьи и детства</t>
  </si>
  <si>
    <t>Компенсация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</si>
  <si>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02 1 9701</t>
  </si>
  <si>
    <t>Другие вопросы в области социальной политики</t>
  </si>
  <si>
    <t>Иные выплаты персоналу казенных учреждений, за исключением фонда оплаты труда</t>
  </si>
  <si>
    <t>Централизованная бухгалтерия и хозяйственно-эксплуатационная группа</t>
  </si>
  <si>
    <t>80 2 9929</t>
  </si>
  <si>
    <t>Фонд оплаты труда казенных учреждений и взносы по обязательному социальному страхованию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</si>
  <si>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</si>
  <si>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</si>
  <si>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Иультинском муниципальном районе на 2014-2016 годы»</t>
  </si>
  <si>
    <t>04 0 0000</t>
  </si>
  <si>
    <t>Подпрограмма «Развитие физической культуры и спорта»</t>
  </si>
  <si>
    <t>04 1 0000</t>
  </si>
  <si>
    <t>04 1 8014</t>
  </si>
  <si>
    <t>Субсидии автономным учреждениям на иные цели</t>
  </si>
  <si>
    <t>Подпрограмма «Финансовое обеспечение муниципального задания на оказание муниципальных услуг (выполнение работ)»</t>
  </si>
  <si>
    <t>04 П 0000</t>
  </si>
  <si>
    <t xml:space="preserve">Учреждения, осуществляющие деятельность в области физической культуры и спорта </t>
  </si>
  <si>
    <t>04 П 9927</t>
  </si>
  <si>
    <t>Массовый спорт</t>
  </si>
  <si>
    <t>Проведение спортивных мероприятий</t>
  </si>
  <si>
    <t>04 1 8001</t>
  </si>
  <si>
    <t>РЗ</t>
  </si>
  <si>
    <t>Администрация Иультинского муниципального района Чукотского автономного округа</t>
  </si>
  <si>
    <t>Управление финансов, экономики и имущественных отношений  Иультинского  муниципального района Чукотского автономного округа</t>
  </si>
  <si>
    <t>Управление социальной политики  Иультинского муниципального  района</t>
  </si>
  <si>
    <t>Совет депутатов Иультинского муниципального района Чукотского автономного округа</t>
  </si>
  <si>
    <t>Избирательная комиссия Иультинского муниципального района</t>
  </si>
  <si>
    <t>Контрольно-счетная палата Иультинского муниципального района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</si>
  <si>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</si>
  <si>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</si>
  <si>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</si>
  <si>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</si>
  <si>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</si>
  <si>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</si>
  <si>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</si>
  <si>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</si>
  <si>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</si>
  <si>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</si>
  <si>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</si>
  <si>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</si>
  <si>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Иультинского муниципального района на 2014-2015 годы»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</si>
  <si>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</si>
  <si>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Культура, кинематография</t>
  </si>
  <si>
    <t>Молодежная политика и организация отдыха детей в Иультинском муниципальном районе</t>
  </si>
  <si>
    <r>
      <t>Расходы на обеспечение</t>
    </r>
    <r>
      <rPr>
        <sz val="12"/>
        <color indexed="5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проведения районных олимпиад</t>
    </r>
  </si>
  <si>
    <t>Школы - детские сады, школы начальные, неполные средние и средние</t>
  </si>
  <si>
    <r>
      <t>Муниципальная программа «Стимулирование экономической активности населения Иультинского муниципального района на 2014-</t>
    </r>
    <r>
      <rPr>
        <b/>
        <sz val="12"/>
        <color indexed="8"/>
        <rFont val="Times New Roman"/>
        <family val="1"/>
      </rPr>
      <t>2016 годы»</t>
    </r>
  </si>
  <si>
    <r>
      <t>Муниципальная программа «Развитие физической культуры  и спорта в Иультинском муниципальном районе на 2014-</t>
    </r>
    <r>
      <rPr>
        <b/>
        <sz val="12"/>
        <color indexed="8"/>
        <rFont val="Times New Roman"/>
        <family val="1"/>
      </rPr>
      <t>2016 годы»</t>
    </r>
  </si>
  <si>
    <t>Учреждения, осуществляющие деятельность в области физической культуры и спорта</t>
  </si>
  <si>
    <t>Капитальный ремонт муниципального жилищного фонда</t>
  </si>
  <si>
    <t>Сумма - всего</t>
  </si>
  <si>
    <t>Сумма средств окружного бюджета</t>
  </si>
  <si>
    <t>Сумма средств бюджета Иультинского муниципального района</t>
  </si>
  <si>
    <t>Сумма средств бюджетов поселений</t>
  </si>
  <si>
    <t>Приложение  № 10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</si>
  <si>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</si>
  <si>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</si>
  <si>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</si>
  <si>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</si>
  <si>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</si>
  <si>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</si>
  <si>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</si>
  <si>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</si>
  <si>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000 01 03 01 00 05 0000 710</t>
  </si>
  <si>
    <t>Получение кредитов от других бюджетов бюджетной системы  Российской Федерации бюджетами муниципальных  районов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</si>
  <si>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</si>
  <si>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</si>
  <si>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000 01 03 01 00 05 0000 810</t>
  </si>
  <si>
    <t>Погашение бюджетами муниципальных  районов кредитов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</si>
  <si>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</si>
  <si>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</si>
  <si>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</si>
  <si>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</si>
  <si>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</si>
  <si>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</si>
  <si>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</si>
  <si>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</si>
  <si>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000 01 05 02 01 05 0000 510</t>
  </si>
  <si>
    <t>Увеличение прочих  остатков денежных средств бюджетов муниципальных районов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</si>
  <si>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</si>
  <si>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</si>
  <si>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</si>
  <si>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</si>
  <si>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</si>
  <si>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</si>
  <si>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000 01 05 02 01 05 0000 610</t>
  </si>
  <si>
    <t>Уменьшение прочих остатков денежных средств  бюджетов муниципальных  районов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</si>
  <si>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</si>
  <si>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</si>
  <si>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</si>
  <si>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</si>
  <si>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</si>
  <si>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</si>
  <si>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</si>
  <si>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</si>
  <si>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</si>
  <si>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</si>
  <si>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</si>
  <si>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</si>
  <si>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1 16 21050 05 0000 140</t>
  </si>
  <si>
    <t>1 16 90050 05 0000 140</t>
  </si>
  <si>
    <t>Приложение № 2</t>
  </si>
  <si>
    <t>Код бюджетной классификации</t>
  </si>
  <si>
    <t>Наименование администратора доходов  бюджета муниципального района</t>
  </si>
  <si>
    <t>доходов  бюджета муниципального района</t>
  </si>
  <si>
    <t>Управление Федеральной службы по надзору в сфере природопользования (Росприроднадзора) по Чукотскому автономному округу</t>
  </si>
  <si>
    <t>1 16 25000 00 0000 140</t>
  </si>
  <si>
    <t>№ 59  от  09 апреля 2014 г.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</si>
  <si>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</si>
  <si>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</si>
  <si>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2 02 03033 05 0000 151</t>
  </si>
  <si>
    <t>Субвенции бюджетам муниципальных районов на оздоровление детей</t>
  </si>
  <si>
    <t>000 2 02 02088 05 0004 151</t>
  </si>
  <si>
    <t>000 2 02 02089 05 0002 151</t>
  </si>
  <si>
    <t>000 2 02 02089 05 0004 151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</si>
  <si>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</si>
  <si>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</si>
  <si>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</si>
  <si>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</si>
  <si>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000 202 03033 00 0000 151 </t>
  </si>
  <si>
    <t>Субвенции бюджетам муниципальных образований на оздоровление детей</t>
  </si>
  <si>
    <t xml:space="preserve">000 202 03033 05 0000 151 </t>
  </si>
  <si>
    <t>На мероприятия по оптимизации численности органов местного самоуправления и муниципальных учреждений</t>
  </si>
  <si>
    <t>На обеспечение деятельности административных комиссий</t>
  </si>
  <si>
    <t>Приложение  № 5</t>
  </si>
  <si>
    <t>Мероприятия по оптимизации численности органов местного самоуправления и муниципальных учреждений</t>
  </si>
  <si>
    <t>80 2 0029</t>
  </si>
  <si>
    <t>Обеспечение деятельности административных комиссий</t>
  </si>
  <si>
    <t>80 2 0030</t>
  </si>
  <si>
    <t>Софинансирование расходных обязательств на благоустройство и ремонт домов малоэтажной застройки коттеджного типа в населённых пунктах Чукотского автономного округа за счет средств бюджета Иультинского муниципального района</t>
  </si>
  <si>
    <t>07 1 2002</t>
  </si>
  <si>
    <t xml:space="preserve">07 1 2002 </t>
  </si>
  <si>
    <t>Софинансирование расходных обязательств на благоустройство и ремонт домов малоэтажной застройки коттеджного типа в населённых пунктах Чукотского автономного округа за счет средств местных бюджетов</t>
  </si>
  <si>
    <t>07 1 8026</t>
  </si>
  <si>
    <t>07 Ж 8026</t>
  </si>
  <si>
    <t>243</t>
  </si>
  <si>
    <t>07 И 8026</t>
  </si>
  <si>
    <t>07 Л 8026</t>
  </si>
  <si>
    <t>Подпрограмма «Переселение граждан из аварийного жилищного фонда с учетом необходимости развития малоэтажного строительства»</t>
  </si>
  <si>
    <t>07 2 0000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</si>
  <si>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ЖКХ</t>
  </si>
  <si>
    <t>07 2 9503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</si>
  <si>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</si>
  <si>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окружного бюджета</t>
  </si>
  <si>
    <t>07 2 9603</t>
  </si>
  <si>
    <t>Подпрограмма «Переселение граждан из аварийного жилищного фонда»</t>
  </si>
  <si>
    <t>07 3 0000</t>
  </si>
  <si>
    <t>Софинансирование расходных обязательств по обеспечению мероприятий по переселению граждан из аварийного жилищного фонда</t>
  </si>
  <si>
    <t>07 3 2002</t>
  </si>
  <si>
    <t>Прочая закупка товаров, работ и услуг для муниципальных нужд</t>
  </si>
  <si>
    <t>Обеспечение мероприятий по переселению граждан из аварийного жилищного фонда за счет средств окружного бюджета</t>
  </si>
  <si>
    <t>07 3 6301</t>
  </si>
  <si>
    <t>Резервный фонд Правительства Чукотского автономного округа</t>
  </si>
  <si>
    <t>82 2 2001</t>
  </si>
  <si>
    <t>412</t>
  </si>
  <si>
    <t>244</t>
  </si>
  <si>
    <t>82 2 8105</t>
  </si>
  <si>
    <t>Обеспечение жителей поселений социально-значимыми продовольственными товарами на 2014 год за счет средств местного бюджета</t>
  </si>
  <si>
    <t>Обеспечение жителей поселений социально-значимыми продовольственными товарами на 2014 год за счет средств окружного бюджета</t>
  </si>
  <si>
    <t>82 2 9704</t>
  </si>
  <si>
    <t>Мероприятия по проведению оздоровительной кампании детей</t>
  </si>
  <si>
    <t>02 1 5065</t>
  </si>
  <si>
    <t>612</t>
  </si>
  <si>
    <t>82 2 0029</t>
  </si>
  <si>
    <t>622</t>
  </si>
  <si>
    <t>Сумма средств от гос. корпораций</t>
  </si>
  <si>
    <t>На обеспечение жителей поселений социально-значимыми продовольственными товарами на 2014 год за счет средств окружного бюджета</t>
  </si>
  <si>
    <t>На обеспечение населения социально-значимыми продуктами питания за счет средств окружного бюджета</t>
  </si>
  <si>
    <t>На благоустройство и ремонт домов малоэтажной застройки коттеджного типа в населённых пунктах Чукотского автономного округа</t>
  </si>
  <si>
    <t>На проведение ремонтно-восстановительных работ из резервного фонда Правительства ЧАО</t>
  </si>
  <si>
    <t>бюджета муниципального района -                              - 49 526,5 тыс. руб.</t>
  </si>
  <si>
    <t>Управление Федерального казначейства по Чукотскому автономному округу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</si>
  <si>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</si>
  <si>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</si>
  <si>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</si>
  <si>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</si>
  <si>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</si>
  <si>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</si>
  <si>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</si>
  <si>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</si>
  <si>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</si>
  <si>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иные виды негативного воздействия на окружающую среду</t>
  </si>
  <si>
    <t>Субсидии бюджетам муниципальных районов на обеспечение  мероприятий по переселению граждан из аварийного жилфонда с учетом необходимости развития малоэтажного жил.строительства за счет средств,поступивших от гос.корпорации-Фонд содействия реформированию ЖКХ</t>
  </si>
  <si>
    <t>Субсидии бюджетам муниципальных районов на обеспечение мероприятий по переселению граждан из аварийного жилфонда с учетом  необходимости развития малоэтажного строительства за счет средств бюджетов</t>
  </si>
  <si>
    <t xml:space="preserve">На государственную поддержку производства социально-значимых видов хлеба </t>
  </si>
  <si>
    <t xml:space="preserve">№ 76  от 18 июля 2014 г.           </t>
  </si>
  <si>
    <t xml:space="preserve">№ 76  от  18 июля 2014 г.           </t>
  </si>
  <si>
    <t>№ 76  от  18 июля 2014 г.</t>
  </si>
  <si>
    <t>№ 76 от 18 июля 2014 г.</t>
  </si>
  <si>
    <t>№ 76  от 18 июля 2014 г.</t>
  </si>
  <si>
    <t xml:space="preserve">№ 76  от 18 июля 2014 г.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</si>
</sst>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NewRomanPSM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31" borderId="8" applyNumberFormat="0" applyFont="0" applyAlignment="0" applyProtection="0"/>
    <xf numFmtId="9" fontId="1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right" wrapText="1"/>
    </xf>
    <xf numFmtId="165" fontId="2" fillId="0" borderId="13" xfId="58" applyNumberFormat="1" applyFont="1" applyBorder="1" applyAlignment="1">
      <alignment horizontal="right"/>
    </xf>
    <xf numFmtId="165" fontId="2" fillId="0" borderId="10" xfId="58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8" fillId="0" borderId="10" xfId="0" applyFont="1" applyBorder="1" applyAlignment="1">
      <alignment wrapText="1"/>
    </xf>
    <xf numFmtId="165" fontId="19" fillId="0" borderId="10" xfId="58" applyNumberFormat="1" applyFont="1" applyBorder="1" applyAlignment="1">
      <alignment horizontal="right"/>
    </xf>
    <xf numFmtId="165" fontId="20" fillId="0" borderId="10" xfId="58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5" fontId="19" fillId="0" borderId="11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right" wrapText="1"/>
    </xf>
    <xf numFmtId="165" fontId="20" fillId="0" borderId="11" xfId="0" applyNumberFormat="1" applyFont="1" applyBorder="1" applyAlignment="1">
      <alignment horizontal="right"/>
    </xf>
    <xf numFmtId="165" fontId="20" fillId="0" borderId="11" xfId="0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6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165" fontId="27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165" fontId="19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0" xfId="0" applyFont="1" applyAlignment="1">
      <alignment horizontal="right" vertical="top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165" fontId="1" fillId="0" borderId="10" xfId="58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8515625" style="0" customWidth="1"/>
    <col min="2" max="2" width="25.28125" style="0" customWidth="1"/>
    <col min="3" max="3" width="73.00390625" style="0" customWidth="1"/>
  </cols>
  <sheetData>
    <row r="1" spans="1:3" ht="15.75">
      <c r="A1" s="184" t="s">
        <v>91</v>
      </c>
      <c r="B1" s="184"/>
      <c r="C1" s="184"/>
    </row>
    <row r="2" spans="1:3" ht="15.75">
      <c r="A2" s="177"/>
      <c r="B2" s="177"/>
      <c r="C2" s="177" t="s">
        <v>587</v>
      </c>
    </row>
    <row r="3" spans="1:3" ht="15.75">
      <c r="A3" s="177"/>
      <c r="B3" s="177"/>
      <c r="C3" s="177" t="s">
        <v>435</v>
      </c>
    </row>
    <row r="4" spans="1:3" ht="15.75">
      <c r="A4" s="2"/>
      <c r="B4" s="2"/>
      <c r="C4" s="93" t="s">
        <v>828</v>
      </c>
    </row>
    <row r="5" spans="1:3" ht="15.75">
      <c r="A5" s="177"/>
      <c r="B5" s="177"/>
      <c r="C5" s="177" t="s">
        <v>586</v>
      </c>
    </row>
    <row r="6" spans="1:3" ht="15">
      <c r="A6" s="115"/>
      <c r="B6" s="115"/>
      <c r="C6" s="115"/>
    </row>
    <row r="7" spans="1:3" ht="15">
      <c r="A7" s="185"/>
      <c r="B7" s="185"/>
      <c r="C7" s="185"/>
    </row>
    <row r="8" spans="1:3" ht="40.5" customHeight="1">
      <c r="A8" s="186" t="s">
        <v>93</v>
      </c>
      <c r="B8" s="186"/>
      <c r="C8" s="186"/>
    </row>
    <row r="9" spans="1:3" ht="15.75">
      <c r="A9" s="187"/>
      <c r="B9" s="187"/>
      <c r="C9" s="187"/>
    </row>
    <row r="10" spans="1:3" ht="33" customHeight="1">
      <c r="A10" s="183" t="s">
        <v>699</v>
      </c>
      <c r="B10" s="183"/>
      <c r="C10" s="183" t="s">
        <v>94</v>
      </c>
    </row>
    <row r="11" spans="1:3" ht="81" customHeight="1">
      <c r="A11" s="155" t="s">
        <v>95</v>
      </c>
      <c r="B11" s="147" t="s">
        <v>250</v>
      </c>
      <c r="C11" s="183"/>
    </row>
    <row r="12" spans="1:3" ht="15.75">
      <c r="A12" s="155">
        <v>1</v>
      </c>
      <c r="B12" s="147">
        <v>2</v>
      </c>
      <c r="C12" s="147">
        <v>3</v>
      </c>
    </row>
    <row r="13" spans="1:3" ht="47.25">
      <c r="A13" s="116">
        <v>802</v>
      </c>
      <c r="B13" s="153"/>
      <c r="C13" s="118" t="s">
        <v>96</v>
      </c>
    </row>
    <row r="14" spans="1:3" ht="63">
      <c r="A14" s="119">
        <v>802</v>
      </c>
      <c r="B14" s="153" t="s">
        <v>97</v>
      </c>
      <c r="C14" s="117" t="s">
        <v>98</v>
      </c>
    </row>
    <row r="15" spans="1:3" ht="31.5">
      <c r="A15" s="119">
        <v>802</v>
      </c>
      <c r="B15" s="153" t="s">
        <v>99</v>
      </c>
      <c r="C15" s="120" t="s">
        <v>100</v>
      </c>
    </row>
    <row r="16" spans="1:3" ht="78.75">
      <c r="A16" s="119">
        <v>802</v>
      </c>
      <c r="B16" s="153" t="s">
        <v>101</v>
      </c>
      <c r="C16" s="120" t="s">
        <v>102</v>
      </c>
    </row>
    <row r="17" spans="1:3" ht="63">
      <c r="A17" s="119">
        <v>802</v>
      </c>
      <c r="B17" s="153" t="s">
        <v>103</v>
      </c>
      <c r="C17" s="120" t="s">
        <v>104</v>
      </c>
    </row>
    <row r="18" spans="1:3" ht="64.5" customHeight="1">
      <c r="A18" s="119">
        <v>802</v>
      </c>
      <c r="B18" s="154" t="s">
        <v>105</v>
      </c>
      <c r="C18" s="121" t="s">
        <v>106</v>
      </c>
    </row>
    <row r="19" spans="1:3" ht="47.25">
      <c r="A19" s="119">
        <v>802</v>
      </c>
      <c r="B19" s="153" t="s">
        <v>107</v>
      </c>
      <c r="C19" s="120" t="s">
        <v>108</v>
      </c>
    </row>
    <row r="20" spans="1:3" ht="78.75">
      <c r="A20" s="119">
        <v>802</v>
      </c>
      <c r="B20" s="153" t="s">
        <v>109</v>
      </c>
      <c r="C20" s="120" t="s">
        <v>110</v>
      </c>
    </row>
    <row r="21" spans="1:3" ht="63" customHeight="1">
      <c r="A21" s="119">
        <v>802</v>
      </c>
      <c r="B21" s="153" t="s">
        <v>111</v>
      </c>
      <c r="C21" s="120" t="s">
        <v>112</v>
      </c>
    </row>
    <row r="22" spans="1:3" ht="31.5">
      <c r="A22" s="119">
        <v>802</v>
      </c>
      <c r="B22" s="153" t="s">
        <v>113</v>
      </c>
      <c r="C22" s="120" t="s">
        <v>114</v>
      </c>
    </row>
    <row r="23" spans="1:3" ht="16.5" customHeight="1">
      <c r="A23" s="119">
        <v>802</v>
      </c>
      <c r="B23" s="153" t="s">
        <v>115</v>
      </c>
      <c r="C23" s="120" t="s">
        <v>116</v>
      </c>
    </row>
    <row r="24" spans="1:3" ht="78.75">
      <c r="A24" s="119">
        <v>802</v>
      </c>
      <c r="B24" s="153" t="s">
        <v>117</v>
      </c>
      <c r="C24" s="120" t="s">
        <v>118</v>
      </c>
    </row>
    <row r="25" spans="1:3" ht="78.75">
      <c r="A25" s="119">
        <v>802</v>
      </c>
      <c r="B25" s="153" t="s">
        <v>119</v>
      </c>
      <c r="C25" s="120" t="s">
        <v>120</v>
      </c>
    </row>
    <row r="26" spans="1:3" ht="78.75" customHeight="1">
      <c r="A26" s="119">
        <v>802</v>
      </c>
      <c r="B26" s="153" t="s">
        <v>121</v>
      </c>
      <c r="C26" s="120" t="s">
        <v>122</v>
      </c>
    </row>
    <row r="27" spans="1:3" ht="78" customHeight="1">
      <c r="A27" s="119">
        <v>802</v>
      </c>
      <c r="B27" s="153" t="s">
        <v>123</v>
      </c>
      <c r="C27" s="120" t="s">
        <v>124</v>
      </c>
    </row>
    <row r="28" spans="1:3" ht="47.25">
      <c r="A28" s="119">
        <v>802</v>
      </c>
      <c r="B28" s="153" t="s">
        <v>125</v>
      </c>
      <c r="C28" s="120" t="s">
        <v>126</v>
      </c>
    </row>
    <row r="29" spans="1:3" ht="47.25">
      <c r="A29" s="119">
        <v>802</v>
      </c>
      <c r="B29" s="153" t="s">
        <v>127</v>
      </c>
      <c r="C29" s="120" t="s">
        <v>128</v>
      </c>
    </row>
    <row r="30" spans="1:3" ht="47.25">
      <c r="A30" s="119">
        <v>802</v>
      </c>
      <c r="B30" s="153" t="s">
        <v>129</v>
      </c>
      <c r="C30" s="120" t="s">
        <v>130</v>
      </c>
    </row>
    <row r="31" spans="1:3" ht="31.5">
      <c r="A31" s="119">
        <v>802</v>
      </c>
      <c r="B31" s="153" t="s">
        <v>131</v>
      </c>
      <c r="C31" s="120" t="s">
        <v>132</v>
      </c>
    </row>
    <row r="32" spans="1:3" ht="47.25">
      <c r="A32" s="119">
        <v>802</v>
      </c>
      <c r="B32" s="153" t="s">
        <v>742</v>
      </c>
      <c r="C32" s="120" t="s">
        <v>133</v>
      </c>
    </row>
    <row r="33" spans="1:3" ht="47.25">
      <c r="A33" s="119">
        <v>802</v>
      </c>
      <c r="B33" s="153" t="s">
        <v>134</v>
      </c>
      <c r="C33" s="120" t="s">
        <v>135</v>
      </c>
    </row>
    <row r="34" spans="1:3" ht="31.5" customHeight="1">
      <c r="A34" s="119">
        <v>802</v>
      </c>
      <c r="B34" s="153" t="s">
        <v>743</v>
      </c>
      <c r="C34" s="120" t="s">
        <v>136</v>
      </c>
    </row>
    <row r="35" spans="1:3" ht="31.5">
      <c r="A35" s="119">
        <v>802</v>
      </c>
      <c r="B35" s="153" t="s">
        <v>137</v>
      </c>
      <c r="C35" s="120" t="s">
        <v>138</v>
      </c>
    </row>
    <row r="36" spans="1:3" ht="15.75">
      <c r="A36" s="119">
        <v>802</v>
      </c>
      <c r="B36" s="153" t="s">
        <v>139</v>
      </c>
      <c r="C36" s="120" t="s">
        <v>140</v>
      </c>
    </row>
    <row r="37" spans="1:3" ht="31.5">
      <c r="A37" s="119">
        <v>802</v>
      </c>
      <c r="B37" s="153" t="s">
        <v>141</v>
      </c>
      <c r="C37" s="120" t="s">
        <v>142</v>
      </c>
    </row>
    <row r="38" spans="1:3" ht="47.25">
      <c r="A38" s="119">
        <v>802</v>
      </c>
      <c r="B38" s="153" t="s">
        <v>143</v>
      </c>
      <c r="C38" s="120" t="s">
        <v>144</v>
      </c>
    </row>
    <row r="39" spans="1:3" ht="63">
      <c r="A39" s="119">
        <v>802</v>
      </c>
      <c r="B39" s="153" t="s">
        <v>145</v>
      </c>
      <c r="C39" s="120" t="s">
        <v>146</v>
      </c>
    </row>
    <row r="40" spans="1:3" ht="79.5" customHeight="1">
      <c r="A40" s="119">
        <v>802</v>
      </c>
      <c r="B40" s="153" t="s">
        <v>147</v>
      </c>
      <c r="C40" s="120" t="s">
        <v>148</v>
      </c>
    </row>
    <row r="41" spans="1:3" ht="47.25">
      <c r="A41" s="119">
        <v>802</v>
      </c>
      <c r="B41" s="153" t="s">
        <v>751</v>
      </c>
      <c r="C41" s="120" t="s">
        <v>752</v>
      </c>
    </row>
    <row r="42" spans="1:3" ht="63">
      <c r="A42" s="119">
        <v>802</v>
      </c>
      <c r="B42" s="153" t="s">
        <v>149</v>
      </c>
      <c r="C42" s="120" t="s">
        <v>150</v>
      </c>
    </row>
    <row r="43" spans="1:3" ht="15.75">
      <c r="A43" s="119">
        <v>802</v>
      </c>
      <c r="B43" s="153" t="s">
        <v>151</v>
      </c>
      <c r="C43" s="120" t="s">
        <v>402</v>
      </c>
    </row>
    <row r="44" spans="1:3" ht="31.5">
      <c r="A44" s="119">
        <v>802</v>
      </c>
      <c r="B44" s="153" t="s">
        <v>152</v>
      </c>
      <c r="C44" s="120" t="s">
        <v>153</v>
      </c>
    </row>
    <row r="45" spans="1:3" ht="47.25">
      <c r="A45" s="119">
        <v>802</v>
      </c>
      <c r="B45" s="153" t="s">
        <v>154</v>
      </c>
      <c r="C45" s="120" t="s">
        <v>155</v>
      </c>
    </row>
    <row r="46" spans="1:3" ht="32.25" customHeight="1">
      <c r="A46" s="119">
        <v>802</v>
      </c>
      <c r="B46" s="153" t="s">
        <v>156</v>
      </c>
      <c r="C46" s="120" t="s">
        <v>412</v>
      </c>
    </row>
    <row r="47" spans="1:3" ht="31.5">
      <c r="A47" s="119">
        <v>802</v>
      </c>
      <c r="B47" s="153" t="s">
        <v>157</v>
      </c>
      <c r="C47" s="120" t="s">
        <v>158</v>
      </c>
    </row>
    <row r="48" spans="1:3" ht="63">
      <c r="A48" s="119">
        <v>802</v>
      </c>
      <c r="B48" s="153" t="s">
        <v>159</v>
      </c>
      <c r="C48" s="120" t="s">
        <v>160</v>
      </c>
    </row>
    <row r="49" spans="1:3" ht="15.75">
      <c r="A49" s="119">
        <v>802</v>
      </c>
      <c r="B49" s="153" t="s">
        <v>753</v>
      </c>
      <c r="C49" s="120" t="s">
        <v>754</v>
      </c>
    </row>
    <row r="50" spans="1:3" ht="15.75">
      <c r="A50" s="119">
        <v>802</v>
      </c>
      <c r="B50" s="153" t="s">
        <v>161</v>
      </c>
      <c r="C50" s="117" t="s">
        <v>416</v>
      </c>
    </row>
    <row r="51" spans="1:3" ht="47.25">
      <c r="A51" s="119">
        <v>802</v>
      </c>
      <c r="B51" s="153" t="s">
        <v>162</v>
      </c>
      <c r="C51" s="120" t="s">
        <v>163</v>
      </c>
    </row>
    <row r="52" spans="1:3" ht="63">
      <c r="A52" s="119">
        <v>802</v>
      </c>
      <c r="B52" s="153" t="s">
        <v>164</v>
      </c>
      <c r="C52" s="120" t="s">
        <v>427</v>
      </c>
    </row>
    <row r="53" spans="1:3" ht="47.25">
      <c r="A53" s="119">
        <v>802</v>
      </c>
      <c r="B53" s="153" t="s">
        <v>165</v>
      </c>
      <c r="C53" s="120" t="s">
        <v>166</v>
      </c>
    </row>
    <row r="54" spans="1:3" ht="31.5">
      <c r="A54" s="119">
        <v>802</v>
      </c>
      <c r="B54" s="153" t="s">
        <v>167</v>
      </c>
      <c r="C54" s="117" t="s">
        <v>431</v>
      </c>
    </row>
    <row r="55" spans="1:3" ht="15.75" customHeight="1">
      <c r="A55" s="119">
        <v>802</v>
      </c>
      <c r="B55" s="153" t="s">
        <v>168</v>
      </c>
      <c r="C55" s="120" t="s">
        <v>169</v>
      </c>
    </row>
    <row r="56" spans="1:3" ht="79.5" customHeight="1">
      <c r="A56" s="119">
        <v>802</v>
      </c>
      <c r="B56" s="153" t="s">
        <v>170</v>
      </c>
      <c r="C56" s="120" t="s">
        <v>171</v>
      </c>
    </row>
    <row r="57" spans="1:3" ht="31.5">
      <c r="A57" s="119">
        <v>802</v>
      </c>
      <c r="B57" s="153" t="s">
        <v>172</v>
      </c>
      <c r="C57" s="120" t="s">
        <v>387</v>
      </c>
    </row>
    <row r="58" spans="1:3" ht="31.5">
      <c r="A58" s="119">
        <v>802</v>
      </c>
      <c r="B58" s="153" t="s">
        <v>173</v>
      </c>
      <c r="C58" s="120" t="s">
        <v>174</v>
      </c>
    </row>
    <row r="59" spans="1:3" ht="31.5">
      <c r="A59" s="119">
        <v>802</v>
      </c>
      <c r="B59" s="153" t="s">
        <v>175</v>
      </c>
      <c r="C59" s="120" t="s">
        <v>389</v>
      </c>
    </row>
    <row r="60" spans="1:3" ht="47.25">
      <c r="A60" s="119">
        <v>802</v>
      </c>
      <c r="B60" s="153" t="s">
        <v>176</v>
      </c>
      <c r="C60" s="120" t="s">
        <v>177</v>
      </c>
    </row>
    <row r="61" spans="1:3" ht="47.25">
      <c r="A61" s="119">
        <v>802</v>
      </c>
      <c r="B61" s="153" t="s">
        <v>178</v>
      </c>
      <c r="C61" s="120" t="s">
        <v>179</v>
      </c>
    </row>
    <row r="62" spans="1:3" ht="31.5" customHeight="1">
      <c r="A62" s="119">
        <v>802</v>
      </c>
      <c r="B62" s="153" t="s">
        <v>180</v>
      </c>
      <c r="C62" s="120" t="s">
        <v>181</v>
      </c>
    </row>
    <row r="63" spans="1:3" ht="31.5">
      <c r="A63" s="119">
        <v>802</v>
      </c>
      <c r="B63" s="153" t="s">
        <v>182</v>
      </c>
      <c r="C63" s="120" t="s">
        <v>183</v>
      </c>
    </row>
    <row r="64" spans="1:3" ht="31.5">
      <c r="A64" s="119">
        <v>802</v>
      </c>
      <c r="B64" s="153" t="s">
        <v>184</v>
      </c>
      <c r="C64" s="120" t="s">
        <v>185</v>
      </c>
    </row>
    <row r="65" spans="1:3" ht="47.25">
      <c r="A65" s="119">
        <v>802</v>
      </c>
      <c r="B65" s="153" t="s">
        <v>186</v>
      </c>
      <c r="C65" s="120" t="s">
        <v>737</v>
      </c>
    </row>
  </sheetData>
  <sheetProtection/>
  <mergeCells count="6">
    <mergeCell ref="A10:B10"/>
    <mergeCell ref="C10:C11"/>
    <mergeCell ref="A1:C1"/>
    <mergeCell ref="A7:C7"/>
    <mergeCell ref="A8:C8"/>
    <mergeCell ref="A9:C9"/>
  </mergeCells>
  <printOptions/>
  <pageMargins left="0.77" right="0.34" top="0.43" bottom="0.39" header="0.31496062992125984" footer="0.31496062992125984"/>
  <pageSetup fitToHeight="6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46">
      <selection activeCell="C5" sqref="C5"/>
    </sheetView>
  </sheetViews>
  <sheetFormatPr defaultColWidth="9.140625" defaultRowHeight="15"/>
  <cols>
    <col min="1" max="1" width="29.7109375" style="0" customWidth="1"/>
    <col min="2" max="2" width="56.00390625" style="0" customWidth="1"/>
    <col min="3" max="3" width="13.7109375" style="0" customWidth="1"/>
  </cols>
  <sheetData>
    <row r="1" spans="1:3" ht="15.75" customHeight="1">
      <c r="A1" s="212" t="s">
        <v>697</v>
      </c>
      <c r="B1" s="212"/>
      <c r="C1" s="212"/>
    </row>
    <row r="2" spans="1:3" ht="15" customHeight="1">
      <c r="A2" s="58"/>
      <c r="B2" s="58"/>
      <c r="C2" s="58" t="s">
        <v>264</v>
      </c>
    </row>
    <row r="3" spans="1:3" ht="15" customHeight="1">
      <c r="A3" s="58"/>
      <c r="B3" s="58"/>
      <c r="C3" s="58" t="s">
        <v>265</v>
      </c>
    </row>
    <row r="4" spans="1:3" ht="15" customHeight="1">
      <c r="A4" s="58"/>
      <c r="B4" s="58"/>
      <c r="C4" s="58" t="s">
        <v>831</v>
      </c>
    </row>
    <row r="5" spans="1:3" ht="15.75">
      <c r="A5" s="58"/>
      <c r="B5" s="58"/>
      <c r="C5" s="58" t="s">
        <v>338</v>
      </c>
    </row>
    <row r="6" spans="1:3" ht="15">
      <c r="A6" s="62"/>
      <c r="B6" s="62"/>
      <c r="C6" s="62"/>
    </row>
    <row r="7" spans="1:3" ht="36" customHeight="1">
      <c r="A7" s="215" t="s">
        <v>25</v>
      </c>
      <c r="B7" s="215"/>
      <c r="C7" s="215"/>
    </row>
    <row r="8" spans="1:3" ht="15.75">
      <c r="A8" s="213"/>
      <c r="B8" s="213"/>
      <c r="C8" s="213"/>
    </row>
    <row r="9" spans="1:3" ht="15.75">
      <c r="A9" s="214" t="s">
        <v>698</v>
      </c>
      <c r="B9" s="214"/>
      <c r="C9" s="214"/>
    </row>
    <row r="10" spans="1:3" ht="15.75">
      <c r="A10" s="214" t="s">
        <v>813</v>
      </c>
      <c r="B10" s="214"/>
      <c r="C10" s="214"/>
    </row>
    <row r="11" spans="2:3" ht="15.75">
      <c r="B11" s="94"/>
      <c r="C11" s="93" t="s">
        <v>269</v>
      </c>
    </row>
    <row r="12" spans="1:3" ht="47.25">
      <c r="A12" s="95" t="s">
        <v>699</v>
      </c>
      <c r="B12" s="95" t="s">
        <v>439</v>
      </c>
      <c r="C12" s="95" t="s">
        <v>438</v>
      </c>
    </row>
    <row r="13" spans="1:3" ht="31.5" customHeight="1">
      <c r="A13" s="44" t="s">
        <v>700</v>
      </c>
      <c r="B13" s="44" t="s">
        <v>701</v>
      </c>
      <c r="C13" s="176">
        <f>SUM(C14,C19)</f>
        <v>49526.5</v>
      </c>
    </row>
    <row r="14" spans="1:3" ht="31.5">
      <c r="A14" s="44" t="s">
        <v>702</v>
      </c>
      <c r="B14" s="44" t="s">
        <v>703</v>
      </c>
      <c r="C14" s="176">
        <f>SUM(C15,C17)</f>
        <v>4800</v>
      </c>
    </row>
    <row r="15" spans="1:3" ht="47.25">
      <c r="A15" s="45" t="s">
        <v>704</v>
      </c>
      <c r="B15" s="45" t="s">
        <v>705</v>
      </c>
      <c r="C15" s="92">
        <f aca="true" t="shared" si="0" ref="C15:C29">SUM(C16)</f>
        <v>16500</v>
      </c>
    </row>
    <row r="16" spans="1:3" ht="48" customHeight="1">
      <c r="A16" s="45" t="s">
        <v>706</v>
      </c>
      <c r="B16" s="45" t="s">
        <v>707</v>
      </c>
      <c r="C16" s="92">
        <v>16500</v>
      </c>
    </row>
    <row r="17" spans="1:3" ht="47.25">
      <c r="A17" s="45" t="s">
        <v>708</v>
      </c>
      <c r="B17" s="45" t="s">
        <v>709</v>
      </c>
      <c r="C17" s="92">
        <f t="shared" si="0"/>
        <v>-11700</v>
      </c>
    </row>
    <row r="18" spans="1:3" ht="47.25" customHeight="1">
      <c r="A18" s="45" t="s">
        <v>710</v>
      </c>
      <c r="B18" s="45" t="s">
        <v>711</v>
      </c>
      <c r="C18" s="92">
        <v>-11700</v>
      </c>
    </row>
    <row r="19" spans="1:3" ht="31.5">
      <c r="A19" s="44" t="s">
        <v>712</v>
      </c>
      <c r="B19" s="44" t="s">
        <v>713</v>
      </c>
      <c r="C19" s="174">
        <f>SUM(C20,C24)</f>
        <v>44726.5</v>
      </c>
    </row>
    <row r="20" spans="1:3" ht="15.75">
      <c r="A20" s="44" t="s">
        <v>714</v>
      </c>
      <c r="B20" s="44" t="s">
        <v>715</v>
      </c>
      <c r="C20" s="174">
        <f t="shared" si="0"/>
        <v>-1624617.3</v>
      </c>
    </row>
    <row r="21" spans="1:3" ht="15.75">
      <c r="A21" s="45" t="s">
        <v>716</v>
      </c>
      <c r="B21" s="45" t="s">
        <v>717</v>
      </c>
      <c r="C21" s="175">
        <f t="shared" si="0"/>
        <v>-1624617.3</v>
      </c>
    </row>
    <row r="22" spans="1:3" ht="15" customHeight="1">
      <c r="A22" s="45" t="s">
        <v>718</v>
      </c>
      <c r="B22" s="45" t="s">
        <v>719</v>
      </c>
      <c r="C22" s="175">
        <f t="shared" si="0"/>
        <v>-1624617.3</v>
      </c>
    </row>
    <row r="23" spans="1:3" ht="31.5">
      <c r="A23" s="45" t="s">
        <v>720</v>
      </c>
      <c r="B23" s="45" t="s">
        <v>721</v>
      </c>
      <c r="C23" s="175">
        <v>-1624617.3</v>
      </c>
    </row>
    <row r="24" spans="1:3" ht="15.75">
      <c r="A24" s="44" t="s">
        <v>722</v>
      </c>
      <c r="B24" s="44" t="s">
        <v>723</v>
      </c>
      <c r="C24" s="174">
        <f t="shared" si="0"/>
        <v>1669343.8</v>
      </c>
    </row>
    <row r="25" spans="1:3" ht="15.75">
      <c r="A25" s="45" t="s">
        <v>724</v>
      </c>
      <c r="B25" s="45" t="s">
        <v>725</v>
      </c>
      <c r="C25" s="175">
        <f t="shared" si="0"/>
        <v>1669343.8</v>
      </c>
    </row>
    <row r="26" spans="1:3" ht="15" customHeight="1">
      <c r="A26" s="45" t="s">
        <v>726</v>
      </c>
      <c r="B26" s="45" t="s">
        <v>727</v>
      </c>
      <c r="C26" s="175">
        <f t="shared" si="0"/>
        <v>1669343.8</v>
      </c>
    </row>
    <row r="27" spans="1:3" ht="31.5">
      <c r="A27" s="45" t="s">
        <v>728</v>
      </c>
      <c r="B27" s="45" t="s">
        <v>729</v>
      </c>
      <c r="C27" s="175">
        <v>1669343.8</v>
      </c>
    </row>
    <row r="28" spans="1:3" ht="31.5">
      <c r="A28" s="44" t="s">
        <v>730</v>
      </c>
      <c r="B28" s="44" t="s">
        <v>731</v>
      </c>
      <c r="C28" s="92">
        <f t="shared" si="0"/>
        <v>0</v>
      </c>
    </row>
    <row r="29" spans="1:3" ht="31.5">
      <c r="A29" s="44" t="s">
        <v>732</v>
      </c>
      <c r="B29" s="44" t="s">
        <v>733</v>
      </c>
      <c r="C29" s="92">
        <f t="shared" si="0"/>
        <v>0</v>
      </c>
    </row>
    <row r="30" spans="1:3" ht="31.5">
      <c r="A30" s="45" t="s">
        <v>734</v>
      </c>
      <c r="B30" s="45" t="s">
        <v>735</v>
      </c>
      <c r="C30" s="92">
        <f>SUM(C31)</f>
        <v>0</v>
      </c>
    </row>
    <row r="31" spans="1:3" ht="47.25">
      <c r="A31" s="45" t="s">
        <v>736</v>
      </c>
      <c r="B31" s="45" t="s">
        <v>737</v>
      </c>
      <c r="C31" s="92">
        <v>0</v>
      </c>
    </row>
  </sheetData>
  <sheetProtection/>
  <mergeCells count="5">
    <mergeCell ref="A1:C1"/>
    <mergeCell ref="A8:C8"/>
    <mergeCell ref="A9:C9"/>
    <mergeCell ref="A10:C10"/>
    <mergeCell ref="A7:C7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25.140625" style="0" customWidth="1"/>
    <col min="2" max="2" width="57.7109375" style="0" customWidth="1"/>
    <col min="3" max="3" width="11.8515625" style="0" customWidth="1"/>
    <col min="4" max="4" width="11.7109375" style="0" customWidth="1"/>
  </cols>
  <sheetData>
    <row r="1" spans="3:4" ht="15.75">
      <c r="C1" s="138"/>
      <c r="D1" s="139" t="s">
        <v>222</v>
      </c>
    </row>
    <row r="2" spans="3:4" ht="15">
      <c r="C2" s="138"/>
      <c r="D2" s="134" t="s">
        <v>264</v>
      </c>
    </row>
    <row r="3" spans="3:4" ht="15">
      <c r="C3" s="138"/>
      <c r="D3" s="114" t="s">
        <v>265</v>
      </c>
    </row>
    <row r="4" spans="3:4" ht="15">
      <c r="C4" s="138"/>
      <c r="D4" s="114" t="s">
        <v>750</v>
      </c>
    </row>
    <row r="5" spans="3:4" ht="15">
      <c r="C5" s="138"/>
      <c r="D5" s="140" t="s">
        <v>338</v>
      </c>
    </row>
    <row r="6" ht="20.25" customHeight="1">
      <c r="D6" s="141"/>
    </row>
    <row r="7" spans="1:4" ht="74.25" customHeight="1">
      <c r="A7" s="216" t="s">
        <v>223</v>
      </c>
      <c r="B7" s="216"/>
      <c r="C7" s="216"/>
      <c r="D7" s="216"/>
    </row>
    <row r="8" spans="3:4" ht="15.75">
      <c r="C8" s="217" t="s">
        <v>243</v>
      </c>
      <c r="D8" s="217"/>
    </row>
    <row r="9" spans="1:5" ht="50.25" customHeight="1">
      <c r="A9" s="147" t="s">
        <v>699</v>
      </c>
      <c r="B9" s="147" t="s">
        <v>224</v>
      </c>
      <c r="C9" s="147" t="s">
        <v>225</v>
      </c>
      <c r="D9" s="147" t="s">
        <v>226</v>
      </c>
      <c r="E9" s="142"/>
    </row>
    <row r="10" spans="1:5" ht="18" customHeight="1">
      <c r="A10" s="131">
        <v>1</v>
      </c>
      <c r="B10" s="131">
        <v>2</v>
      </c>
      <c r="C10" s="131">
        <v>3</v>
      </c>
      <c r="D10" s="131">
        <v>4</v>
      </c>
      <c r="E10" s="142"/>
    </row>
    <row r="11" spans="1:5" ht="33.75" customHeight="1">
      <c r="A11" s="151" t="s">
        <v>14</v>
      </c>
      <c r="B11" s="148" t="s">
        <v>227</v>
      </c>
      <c r="C11" s="131"/>
      <c r="D11" s="131"/>
      <c r="E11" s="142"/>
    </row>
    <row r="12" spans="1:5" ht="78.75">
      <c r="A12" s="152" t="s">
        <v>244</v>
      </c>
      <c r="B12" s="149" t="s">
        <v>245</v>
      </c>
      <c r="C12" s="131">
        <v>100</v>
      </c>
      <c r="D12" s="131"/>
      <c r="E12" s="146"/>
    </row>
    <row r="13" spans="1:5" ht="35.25" customHeight="1">
      <c r="A13" s="152" t="s">
        <v>228</v>
      </c>
      <c r="B13" s="149" t="s">
        <v>229</v>
      </c>
      <c r="C13" s="131">
        <v>100</v>
      </c>
      <c r="D13" s="131"/>
      <c r="E13" s="146"/>
    </row>
    <row r="14" spans="1:5" ht="30.75" customHeight="1">
      <c r="A14" s="151" t="s">
        <v>230</v>
      </c>
      <c r="B14" s="148" t="s">
        <v>231</v>
      </c>
      <c r="C14" s="131"/>
      <c r="D14" s="131"/>
      <c r="E14" s="142"/>
    </row>
    <row r="15" spans="1:5" ht="34.5" customHeight="1">
      <c r="A15" s="152" t="s">
        <v>232</v>
      </c>
      <c r="B15" s="149" t="s">
        <v>114</v>
      </c>
      <c r="C15" s="131">
        <v>100</v>
      </c>
      <c r="D15" s="131"/>
      <c r="E15" s="142"/>
    </row>
    <row r="16" spans="1:5" ht="32.25" customHeight="1">
      <c r="A16" s="152" t="s">
        <v>233</v>
      </c>
      <c r="B16" s="149" t="s">
        <v>234</v>
      </c>
      <c r="C16" s="131"/>
      <c r="D16" s="131">
        <v>100</v>
      </c>
      <c r="E16" s="142"/>
    </row>
    <row r="17" spans="1:5" ht="34.5" customHeight="1">
      <c r="A17" s="152" t="s">
        <v>246</v>
      </c>
      <c r="B17" s="149" t="s">
        <v>248</v>
      </c>
      <c r="C17" s="131">
        <v>100</v>
      </c>
      <c r="D17" s="131"/>
      <c r="E17" s="142"/>
    </row>
    <row r="18" spans="1:5" ht="20.25" customHeight="1">
      <c r="A18" s="152" t="s">
        <v>247</v>
      </c>
      <c r="B18" s="149" t="s">
        <v>249</v>
      </c>
      <c r="C18" s="131"/>
      <c r="D18" s="131">
        <v>100</v>
      </c>
      <c r="E18" s="142"/>
    </row>
    <row r="19" spans="1:5" ht="20.25" customHeight="1">
      <c r="A19" s="151" t="s">
        <v>235</v>
      </c>
      <c r="B19" s="148" t="s">
        <v>236</v>
      </c>
      <c r="C19" s="150"/>
      <c r="D19" s="150"/>
      <c r="E19" s="143"/>
    </row>
    <row r="20" spans="1:5" ht="31.5">
      <c r="A20" s="152" t="s">
        <v>137</v>
      </c>
      <c r="B20" s="149" t="s">
        <v>237</v>
      </c>
      <c r="C20" s="131">
        <v>100</v>
      </c>
      <c r="D20" s="131"/>
      <c r="E20" s="142"/>
    </row>
    <row r="21" spans="1:5" ht="20.25" customHeight="1">
      <c r="A21" s="152" t="s">
        <v>238</v>
      </c>
      <c r="B21" s="149" t="s">
        <v>239</v>
      </c>
      <c r="C21" s="131"/>
      <c r="D21" s="131">
        <v>100</v>
      </c>
      <c r="E21" s="142"/>
    </row>
    <row r="22" spans="1:5" ht="21" customHeight="1">
      <c r="A22" s="152" t="s">
        <v>139</v>
      </c>
      <c r="B22" s="149" t="s">
        <v>240</v>
      </c>
      <c r="C22" s="131">
        <v>100</v>
      </c>
      <c r="D22" s="131"/>
      <c r="E22" s="142"/>
    </row>
    <row r="23" spans="1:5" ht="18.75">
      <c r="A23" s="152" t="s">
        <v>241</v>
      </c>
      <c r="B23" s="149" t="s">
        <v>242</v>
      </c>
      <c r="C23" s="131"/>
      <c r="D23" s="131">
        <v>100</v>
      </c>
      <c r="E23" s="144"/>
    </row>
  </sheetData>
  <sheetProtection/>
  <mergeCells count="2">
    <mergeCell ref="A7:D7"/>
    <mergeCell ref="C8:D8"/>
  </mergeCells>
  <printOptions/>
  <pageMargins left="0.7086614173228347" right="0.31496062992125984" top="0.5118110236220472" bottom="0.4330708661417323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28125" style="0" customWidth="1"/>
    <col min="2" max="2" width="25.8515625" style="0" customWidth="1"/>
    <col min="3" max="3" width="69.57421875" style="0" customWidth="1"/>
    <col min="6" max="7" width="9.140625" style="0" customWidth="1"/>
  </cols>
  <sheetData>
    <row r="1" spans="1:3" ht="15.75">
      <c r="A1" s="189" t="s">
        <v>744</v>
      </c>
      <c r="B1" s="189"/>
      <c r="C1" s="189"/>
    </row>
    <row r="2" spans="2:3" ht="15.75">
      <c r="B2" s="70"/>
      <c r="C2" s="177" t="s">
        <v>587</v>
      </c>
    </row>
    <row r="3" spans="2:3" ht="15.75">
      <c r="B3" s="70"/>
      <c r="C3" s="177" t="s">
        <v>435</v>
      </c>
    </row>
    <row r="4" ht="15.75" customHeight="1">
      <c r="C4" s="93" t="s">
        <v>828</v>
      </c>
    </row>
    <row r="5" spans="2:3" ht="15.75">
      <c r="B5" s="70"/>
      <c r="C5" s="177" t="s">
        <v>586</v>
      </c>
    </row>
    <row r="6" spans="1:3" ht="8.25" customHeight="1">
      <c r="A6" s="194"/>
      <c r="B6" s="194"/>
      <c r="C6" s="194"/>
    </row>
    <row r="7" spans="1:3" ht="18.75" customHeight="1">
      <c r="A7" s="195" t="s">
        <v>262</v>
      </c>
      <c r="B7" s="195"/>
      <c r="C7" s="195"/>
    </row>
    <row r="8" spans="1:3" ht="18.75" customHeight="1">
      <c r="A8" s="195"/>
      <c r="B8" s="195"/>
      <c r="C8" s="195"/>
    </row>
    <row r="9" spans="1:3" ht="18.75" customHeight="1">
      <c r="A9" s="195"/>
      <c r="B9" s="195"/>
      <c r="C9" s="195"/>
    </row>
    <row r="10" spans="1:3" ht="40.5" customHeight="1">
      <c r="A10" s="195"/>
      <c r="B10" s="195"/>
      <c r="C10" s="195"/>
    </row>
    <row r="11" spans="1:3" ht="15.75">
      <c r="A11" s="190" t="s">
        <v>745</v>
      </c>
      <c r="B11" s="191"/>
      <c r="C11" s="192" t="s">
        <v>746</v>
      </c>
    </row>
    <row r="12" spans="1:3" ht="45.75" customHeight="1">
      <c r="A12" s="7" t="s">
        <v>23</v>
      </c>
      <c r="B12" s="86" t="s">
        <v>747</v>
      </c>
      <c r="C12" s="193"/>
    </row>
    <row r="13" spans="1:3" ht="15.75">
      <c r="A13" s="5">
        <v>1</v>
      </c>
      <c r="B13" s="5">
        <v>2</v>
      </c>
      <c r="C13" s="5">
        <v>3</v>
      </c>
    </row>
    <row r="14" spans="1:3" ht="34.5" customHeight="1">
      <c r="A14" s="49">
        <v>48</v>
      </c>
      <c r="B14" s="50"/>
      <c r="C14" s="48" t="s">
        <v>748</v>
      </c>
    </row>
    <row r="15" spans="1:3" ht="18.75" customHeight="1">
      <c r="A15" s="52">
        <v>48</v>
      </c>
      <c r="B15" s="73" t="s">
        <v>372</v>
      </c>
      <c r="C15" s="69" t="s">
        <v>345</v>
      </c>
    </row>
    <row r="16" spans="1:3" ht="34.5" customHeight="1">
      <c r="A16" s="52">
        <v>48</v>
      </c>
      <c r="B16" s="182" t="s">
        <v>819</v>
      </c>
      <c r="C16" s="181" t="s">
        <v>347</v>
      </c>
    </row>
    <row r="17" spans="1:3" ht="34.5" customHeight="1">
      <c r="A17" s="52">
        <v>48</v>
      </c>
      <c r="B17" s="182" t="s">
        <v>820</v>
      </c>
      <c r="C17" s="181" t="s">
        <v>349</v>
      </c>
    </row>
    <row r="18" spans="1:3" ht="18" customHeight="1">
      <c r="A18" s="52">
        <v>48</v>
      </c>
      <c r="B18" s="182" t="s">
        <v>821</v>
      </c>
      <c r="C18" s="181" t="s">
        <v>351</v>
      </c>
    </row>
    <row r="19" spans="1:3" ht="18" customHeight="1">
      <c r="A19" s="52">
        <v>48</v>
      </c>
      <c r="B19" s="182" t="s">
        <v>822</v>
      </c>
      <c r="C19" s="181" t="s">
        <v>353</v>
      </c>
    </row>
    <row r="20" spans="1:3" ht="18" customHeight="1">
      <c r="A20" s="52">
        <v>48</v>
      </c>
      <c r="B20" s="182" t="s">
        <v>823</v>
      </c>
      <c r="C20" s="181" t="s">
        <v>824</v>
      </c>
    </row>
    <row r="21" spans="1:3" ht="78.75">
      <c r="A21" s="52">
        <v>48</v>
      </c>
      <c r="B21" s="52" t="s">
        <v>749</v>
      </c>
      <c r="C21" s="47" t="s">
        <v>0</v>
      </c>
    </row>
    <row r="22" spans="1:3" ht="47.25">
      <c r="A22" s="49">
        <v>81</v>
      </c>
      <c r="B22" s="51"/>
      <c r="C22" s="43" t="s">
        <v>1</v>
      </c>
    </row>
    <row r="23" spans="1:3" ht="33" customHeight="1">
      <c r="A23" s="52">
        <v>81</v>
      </c>
      <c r="B23" s="52" t="s">
        <v>743</v>
      </c>
      <c r="C23" s="47" t="s">
        <v>2</v>
      </c>
    </row>
    <row r="24" spans="1:3" ht="33" customHeight="1">
      <c r="A24" s="49">
        <v>100</v>
      </c>
      <c r="B24" s="51"/>
      <c r="C24" s="43" t="s">
        <v>814</v>
      </c>
    </row>
    <row r="25" spans="1:3" ht="63" customHeight="1">
      <c r="A25" s="52">
        <v>100</v>
      </c>
      <c r="B25" s="182" t="s">
        <v>815</v>
      </c>
      <c r="C25" s="69" t="s">
        <v>284</v>
      </c>
    </row>
    <row r="26" spans="1:3" ht="79.5" customHeight="1">
      <c r="A26" s="52">
        <v>100</v>
      </c>
      <c r="B26" s="182" t="s">
        <v>816</v>
      </c>
      <c r="C26" s="69" t="s">
        <v>291</v>
      </c>
    </row>
    <row r="27" spans="1:3" ht="62.25" customHeight="1">
      <c r="A27" s="52">
        <v>100</v>
      </c>
      <c r="B27" s="52" t="s">
        <v>817</v>
      </c>
      <c r="C27" s="69" t="s">
        <v>293</v>
      </c>
    </row>
    <row r="28" spans="1:3" ht="66" customHeight="1">
      <c r="A28" s="52">
        <v>100</v>
      </c>
      <c r="B28" s="52" t="s">
        <v>818</v>
      </c>
      <c r="C28" s="69" t="s">
        <v>295</v>
      </c>
    </row>
    <row r="29" spans="1:3" ht="48" customHeight="1">
      <c r="A29" s="49">
        <v>177</v>
      </c>
      <c r="B29" s="51"/>
      <c r="C29" s="43" t="s">
        <v>3</v>
      </c>
    </row>
    <row r="30" spans="1:3" ht="31.5" customHeight="1">
      <c r="A30" s="52">
        <v>177</v>
      </c>
      <c r="B30" s="52" t="s">
        <v>743</v>
      </c>
      <c r="C30" s="47" t="s">
        <v>2</v>
      </c>
    </row>
    <row r="31" spans="1:3" ht="31.5">
      <c r="A31" s="49">
        <v>182</v>
      </c>
      <c r="B31" s="50"/>
      <c r="C31" s="48" t="s">
        <v>4</v>
      </c>
    </row>
    <row r="32" spans="1:3" ht="15.75">
      <c r="A32" s="71">
        <v>182</v>
      </c>
      <c r="B32" s="52" t="s">
        <v>5</v>
      </c>
      <c r="C32" s="47" t="s">
        <v>6</v>
      </c>
    </row>
    <row r="33" spans="1:3" ht="15.75">
      <c r="A33" s="71">
        <v>182</v>
      </c>
      <c r="B33" s="52" t="s">
        <v>7</v>
      </c>
      <c r="C33" s="47" t="s">
        <v>8</v>
      </c>
    </row>
    <row r="34" spans="1:3" ht="47.25">
      <c r="A34" s="71">
        <v>182</v>
      </c>
      <c r="B34" s="52" t="s">
        <v>9</v>
      </c>
      <c r="C34" s="47" t="s">
        <v>10</v>
      </c>
    </row>
    <row r="35" spans="1:3" ht="15.75">
      <c r="A35" s="71">
        <v>182</v>
      </c>
      <c r="B35" s="52" t="s">
        <v>11</v>
      </c>
      <c r="C35" s="47" t="s">
        <v>12</v>
      </c>
    </row>
    <row r="36" spans="1:3" ht="47.25">
      <c r="A36" s="71">
        <v>182</v>
      </c>
      <c r="B36" s="52" t="s">
        <v>13</v>
      </c>
      <c r="C36" s="47" t="s">
        <v>324</v>
      </c>
    </row>
    <row r="37" spans="1:3" ht="31.5">
      <c r="A37" s="71">
        <v>182</v>
      </c>
      <c r="B37" s="52" t="s">
        <v>14</v>
      </c>
      <c r="C37" s="47" t="s">
        <v>15</v>
      </c>
    </row>
    <row r="38" spans="1:3" ht="15.75">
      <c r="A38" s="71">
        <v>182</v>
      </c>
      <c r="B38" s="52" t="s">
        <v>16</v>
      </c>
      <c r="C38" s="47" t="s">
        <v>17</v>
      </c>
    </row>
    <row r="39" spans="1:3" ht="31.5">
      <c r="A39" s="71">
        <v>182</v>
      </c>
      <c r="B39" s="52" t="s">
        <v>18</v>
      </c>
      <c r="C39" s="47" t="s">
        <v>19</v>
      </c>
    </row>
    <row r="40" spans="1:3" ht="33" customHeight="1">
      <c r="A40" s="71">
        <v>182</v>
      </c>
      <c r="B40" s="52" t="s">
        <v>743</v>
      </c>
      <c r="C40" s="47" t="s">
        <v>2</v>
      </c>
    </row>
    <row r="41" spans="1:3" ht="31.5">
      <c r="A41" s="49">
        <v>188</v>
      </c>
      <c r="B41" s="53"/>
      <c r="C41" s="48" t="s">
        <v>20</v>
      </c>
    </row>
    <row r="42" spans="1:3" ht="46.5" customHeight="1">
      <c r="A42" s="71">
        <v>188</v>
      </c>
      <c r="B42" s="52" t="s">
        <v>742</v>
      </c>
      <c r="C42" s="47" t="s">
        <v>21</v>
      </c>
    </row>
    <row r="43" spans="1:3" ht="46.5" customHeight="1">
      <c r="A43" s="71">
        <v>188</v>
      </c>
      <c r="B43" s="73" t="s">
        <v>367</v>
      </c>
      <c r="C43" s="47" t="s">
        <v>368</v>
      </c>
    </row>
    <row r="44" spans="1:3" ht="49.5" customHeight="1">
      <c r="A44" s="71">
        <v>188</v>
      </c>
      <c r="B44" s="73" t="s">
        <v>369</v>
      </c>
      <c r="C44" s="69" t="s">
        <v>370</v>
      </c>
    </row>
    <row r="45" spans="1:3" ht="33.75" customHeight="1">
      <c r="A45" s="71">
        <v>188</v>
      </c>
      <c r="B45" s="73" t="s">
        <v>743</v>
      </c>
      <c r="C45" s="69" t="s">
        <v>2</v>
      </c>
    </row>
    <row r="46" spans="1:3" ht="33" customHeight="1">
      <c r="A46" s="74">
        <v>498</v>
      </c>
      <c r="C46" s="48" t="s">
        <v>371</v>
      </c>
    </row>
    <row r="47" spans="1:3" ht="78.75">
      <c r="A47" s="73">
        <v>498</v>
      </c>
      <c r="B47" s="73" t="s">
        <v>749</v>
      </c>
      <c r="C47" s="75" t="s">
        <v>0</v>
      </c>
    </row>
    <row r="48" spans="1:3" ht="31.5">
      <c r="A48" s="73">
        <v>498</v>
      </c>
      <c r="B48" s="73" t="s">
        <v>373</v>
      </c>
      <c r="C48" s="69" t="s">
        <v>374</v>
      </c>
    </row>
    <row r="49" spans="1:3" ht="33.75" customHeight="1">
      <c r="A49" s="73">
        <v>498</v>
      </c>
      <c r="B49" s="73" t="s">
        <v>743</v>
      </c>
      <c r="C49" s="69" t="s">
        <v>2</v>
      </c>
    </row>
    <row r="50" spans="1:3" ht="31.5">
      <c r="A50" s="74">
        <v>904</v>
      </c>
      <c r="C50" s="43" t="s">
        <v>375</v>
      </c>
    </row>
    <row r="51" spans="1:3" ht="33" customHeight="1">
      <c r="A51" s="73">
        <v>904</v>
      </c>
      <c r="B51" s="73" t="s">
        <v>743</v>
      </c>
      <c r="C51" s="69" t="s">
        <v>376</v>
      </c>
    </row>
    <row r="52" spans="1:3" ht="32.25" customHeight="1">
      <c r="A52" s="74">
        <v>921</v>
      </c>
      <c r="C52" s="43" t="s">
        <v>377</v>
      </c>
    </row>
    <row r="53" spans="1:3" ht="33" customHeight="1">
      <c r="A53" s="73">
        <v>921</v>
      </c>
      <c r="B53" s="73" t="s">
        <v>743</v>
      </c>
      <c r="C53" s="69" t="s">
        <v>376</v>
      </c>
    </row>
    <row r="56" spans="1:3" ht="30.75" customHeight="1">
      <c r="A56" s="188" t="s">
        <v>378</v>
      </c>
      <c r="B56" s="188"/>
      <c r="C56" s="188"/>
    </row>
    <row r="57" spans="1:3" ht="10.5" customHeight="1">
      <c r="A57" s="75"/>
      <c r="B57" s="75"/>
      <c r="C57" s="75"/>
    </row>
    <row r="58" ht="15.75">
      <c r="A58" s="72" t="s">
        <v>379</v>
      </c>
    </row>
  </sheetData>
  <sheetProtection/>
  <mergeCells count="6">
    <mergeCell ref="A56:C56"/>
    <mergeCell ref="A1:C1"/>
    <mergeCell ref="A11:B11"/>
    <mergeCell ref="C11:C12"/>
    <mergeCell ref="A6:C6"/>
    <mergeCell ref="A7:C10"/>
  </mergeCells>
  <printOptions/>
  <pageMargins left="0.7086614173228347" right="0.7086614173228347" top="0.5118110236220472" bottom="0.5118110236220472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5.421875" style="0" customWidth="1"/>
    <col min="2" max="2" width="71.140625" style="0" customWidth="1"/>
  </cols>
  <sheetData>
    <row r="1" spans="1:2" ht="15.75">
      <c r="A1" s="196" t="s">
        <v>187</v>
      </c>
      <c r="B1" s="196"/>
    </row>
    <row r="2" spans="1:2" ht="15">
      <c r="A2" s="197" t="s">
        <v>92</v>
      </c>
      <c r="B2" s="197"/>
    </row>
    <row r="3" spans="1:2" ht="15">
      <c r="A3" s="197" t="s">
        <v>435</v>
      </c>
      <c r="B3" s="197"/>
    </row>
    <row r="4" spans="1:2" ht="15">
      <c r="A4" s="197" t="s">
        <v>188</v>
      </c>
      <c r="B4" s="197"/>
    </row>
    <row r="5" spans="1:2" ht="15.75">
      <c r="A5" s="122"/>
      <c r="B5" s="123" t="s">
        <v>189</v>
      </c>
    </row>
    <row r="6" spans="1:2" ht="15.75">
      <c r="A6" s="198"/>
      <c r="B6" s="198"/>
    </row>
    <row r="7" spans="1:2" ht="15.75">
      <c r="A7" s="198"/>
      <c r="B7" s="198"/>
    </row>
    <row r="8" spans="1:2" ht="39.75" customHeight="1">
      <c r="A8" s="186" t="s">
        <v>190</v>
      </c>
      <c r="B8" s="186"/>
    </row>
    <row r="9" spans="1:2" ht="15.75">
      <c r="A9" s="122"/>
      <c r="B9" s="122"/>
    </row>
    <row r="10" spans="1:2" ht="15.75">
      <c r="A10" s="151" t="s">
        <v>191</v>
      </c>
      <c r="B10" s="151" t="s">
        <v>192</v>
      </c>
    </row>
    <row r="11" spans="1:2" ht="15.75">
      <c r="A11" s="131">
        <v>1</v>
      </c>
      <c r="B11" s="131">
        <v>2</v>
      </c>
    </row>
    <row r="12" spans="1:2" ht="37.5">
      <c r="A12" s="124">
        <v>801</v>
      </c>
      <c r="B12" s="125" t="s">
        <v>193</v>
      </c>
    </row>
    <row r="13" spans="1:2" ht="56.25">
      <c r="A13" s="124">
        <v>802</v>
      </c>
      <c r="B13" s="125" t="s">
        <v>194</v>
      </c>
    </row>
    <row r="14" spans="1:2" ht="37.5">
      <c r="A14" s="124">
        <v>803</v>
      </c>
      <c r="B14" s="125" t="s">
        <v>195</v>
      </c>
    </row>
    <row r="15" spans="1:2" ht="37.5">
      <c r="A15" s="124">
        <v>804</v>
      </c>
      <c r="B15" s="125" t="s">
        <v>668</v>
      </c>
    </row>
    <row r="16" spans="1:2" ht="18" customHeight="1">
      <c r="A16" s="124">
        <v>805</v>
      </c>
      <c r="B16" s="125" t="s">
        <v>669</v>
      </c>
    </row>
    <row r="17" spans="1:2" ht="37.5">
      <c r="A17" s="124">
        <v>806</v>
      </c>
      <c r="B17" s="125" t="s">
        <v>670</v>
      </c>
    </row>
    <row r="18" spans="1:2" ht="15" customHeight="1">
      <c r="A18" s="126"/>
      <c r="B18" s="126"/>
    </row>
  </sheetData>
  <sheetProtection/>
  <mergeCells count="7">
    <mergeCell ref="A8:B8"/>
    <mergeCell ref="A1:B1"/>
    <mergeCell ref="A2:B2"/>
    <mergeCell ref="A3:B3"/>
    <mergeCell ref="A4:B4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8.00390625" style="0" customWidth="1"/>
    <col min="2" max="2" width="67.7109375" style="0" customWidth="1"/>
    <col min="3" max="3" width="13.00390625" style="0" customWidth="1"/>
    <col min="4" max="4" width="10.421875" style="0" customWidth="1"/>
  </cols>
  <sheetData>
    <row r="1" spans="1:4" ht="15.75">
      <c r="A1" s="93"/>
      <c r="B1" s="199" t="s">
        <v>263</v>
      </c>
      <c r="C1" s="199"/>
      <c r="D1" s="3"/>
    </row>
    <row r="2" spans="2:4" ht="15" customHeight="1">
      <c r="B2" s="177"/>
      <c r="C2" s="177" t="s">
        <v>587</v>
      </c>
      <c r="D2" s="1"/>
    </row>
    <row r="3" spans="2:4" ht="15" customHeight="1">
      <c r="B3" s="177"/>
      <c r="C3" s="177" t="s">
        <v>435</v>
      </c>
      <c r="D3" s="1"/>
    </row>
    <row r="4" spans="2:4" ht="15" customHeight="1">
      <c r="B4" s="201" t="s">
        <v>833</v>
      </c>
      <c r="C4" s="201"/>
      <c r="D4" s="1"/>
    </row>
    <row r="5" spans="2:4" ht="15" customHeight="1">
      <c r="B5" s="177"/>
      <c r="C5" s="177" t="s">
        <v>586</v>
      </c>
      <c r="D5" s="1"/>
    </row>
    <row r="6" spans="1:4" ht="15.75">
      <c r="A6" s="1"/>
      <c r="B6" s="1"/>
      <c r="C6" s="93"/>
      <c r="D6" s="1"/>
    </row>
    <row r="7" spans="1:4" ht="15">
      <c r="A7" s="1"/>
      <c r="B7" s="1"/>
      <c r="C7" s="1"/>
      <c r="D7" s="1"/>
    </row>
    <row r="8" spans="1:4" ht="37.5" customHeight="1">
      <c r="A8" s="200" t="s">
        <v>270</v>
      </c>
      <c r="B8" s="200"/>
      <c r="C8" s="200"/>
      <c r="D8" s="4"/>
    </row>
    <row r="9" spans="1:4" ht="15.75">
      <c r="A9" s="94"/>
      <c r="B9" s="94"/>
      <c r="C9" s="93"/>
      <c r="D9" s="93"/>
    </row>
    <row r="10" spans="1:3" ht="15.75">
      <c r="A10" s="218"/>
      <c r="B10" s="94"/>
      <c r="C10" s="93" t="s">
        <v>436</v>
      </c>
    </row>
    <row r="11" spans="1:3" ht="33.75" customHeight="1">
      <c r="A11" s="95" t="s">
        <v>699</v>
      </c>
      <c r="B11" s="95" t="s">
        <v>437</v>
      </c>
      <c r="C11" s="95" t="s">
        <v>438</v>
      </c>
    </row>
    <row r="12" spans="1:3" ht="15.75">
      <c r="A12" s="5">
        <v>1</v>
      </c>
      <c r="B12" s="5">
        <v>2</v>
      </c>
      <c r="C12" s="5">
        <v>3</v>
      </c>
    </row>
    <row r="13" spans="1:3" ht="15.75">
      <c r="A13" s="63" t="s">
        <v>739</v>
      </c>
      <c r="B13" s="63" t="s">
        <v>738</v>
      </c>
      <c r="C13" s="68">
        <f>C14+C19+C25+C38+C41+C49+C55</f>
        <v>94512.3</v>
      </c>
    </row>
    <row r="14" spans="1:3" ht="15.75">
      <c r="A14" s="63" t="s">
        <v>740</v>
      </c>
      <c r="B14" s="63" t="s">
        <v>741</v>
      </c>
      <c r="C14" s="65">
        <f>C15</f>
        <v>62914.5</v>
      </c>
    </row>
    <row r="15" spans="1:3" ht="15.75">
      <c r="A15" s="46" t="s">
        <v>271</v>
      </c>
      <c r="B15" s="46" t="s">
        <v>272</v>
      </c>
      <c r="C15" s="66">
        <f>SUM(C16,C17,C18)</f>
        <v>62914.5</v>
      </c>
    </row>
    <row r="16" spans="1:3" ht="63" customHeight="1">
      <c r="A16" s="45" t="s">
        <v>273</v>
      </c>
      <c r="B16" s="45" t="s">
        <v>274</v>
      </c>
      <c r="C16" s="219">
        <v>62353.4</v>
      </c>
    </row>
    <row r="17" spans="1:3" ht="93" customHeight="1">
      <c r="A17" s="45" t="s">
        <v>275</v>
      </c>
      <c r="B17" s="45" t="s">
        <v>276</v>
      </c>
      <c r="C17" s="219">
        <v>42.2</v>
      </c>
    </row>
    <row r="18" spans="1:3" ht="47.25">
      <c r="A18" s="45" t="s">
        <v>277</v>
      </c>
      <c r="B18" s="45" t="s">
        <v>278</v>
      </c>
      <c r="C18" s="219">
        <v>518.9</v>
      </c>
    </row>
    <row r="19" spans="1:3" ht="32.25" customHeight="1">
      <c r="A19" s="44" t="s">
        <v>279</v>
      </c>
      <c r="B19" s="44" t="s">
        <v>280</v>
      </c>
      <c r="C19" s="67">
        <f>SUM(C20)</f>
        <v>6499.8</v>
      </c>
    </row>
    <row r="20" spans="1:3" ht="31.5">
      <c r="A20" s="45" t="s">
        <v>281</v>
      </c>
      <c r="B20" s="45" t="s">
        <v>282</v>
      </c>
      <c r="C20" s="219">
        <f>SUM(C21:C24)</f>
        <v>6499.8</v>
      </c>
    </row>
    <row r="21" spans="1:3" ht="63" customHeight="1">
      <c r="A21" s="45" t="s">
        <v>283</v>
      </c>
      <c r="B21" s="45" t="s">
        <v>284</v>
      </c>
      <c r="C21" s="219">
        <v>2286.4</v>
      </c>
    </row>
    <row r="22" spans="1:3" ht="78.75" customHeight="1">
      <c r="A22" s="45" t="s">
        <v>285</v>
      </c>
      <c r="B22" s="45" t="s">
        <v>291</v>
      </c>
      <c r="C22" s="219">
        <v>53.5</v>
      </c>
    </row>
    <row r="23" spans="1:3" ht="63.75" customHeight="1">
      <c r="A23" s="45" t="s">
        <v>292</v>
      </c>
      <c r="B23" s="45" t="s">
        <v>293</v>
      </c>
      <c r="C23" s="219">
        <v>3977.4</v>
      </c>
    </row>
    <row r="24" spans="1:3" ht="63" customHeight="1">
      <c r="A24" s="45" t="s">
        <v>294</v>
      </c>
      <c r="B24" s="45" t="s">
        <v>295</v>
      </c>
      <c r="C24" s="219">
        <v>182.5</v>
      </c>
    </row>
    <row r="25" spans="1:3" ht="15.75">
      <c r="A25" s="44" t="s">
        <v>296</v>
      </c>
      <c r="B25" s="44" t="s">
        <v>297</v>
      </c>
      <c r="C25" s="67">
        <f>SUM(C26,C32,C34,C36)</f>
        <v>15734.7</v>
      </c>
    </row>
    <row r="26" spans="1:3" ht="31.5">
      <c r="A26" s="44" t="s">
        <v>298</v>
      </c>
      <c r="B26" s="44" t="s">
        <v>299</v>
      </c>
      <c r="C26" s="67">
        <f>SUM(C27,C29,C31)</f>
        <v>5936</v>
      </c>
    </row>
    <row r="27" spans="1:3" ht="31.5">
      <c r="A27" s="45" t="s">
        <v>300</v>
      </c>
      <c r="B27" s="45" t="s">
        <v>301</v>
      </c>
      <c r="C27" s="219">
        <f>SUM(C28)</f>
        <v>4727</v>
      </c>
    </row>
    <row r="28" spans="1:3" ht="31.5">
      <c r="A28" s="45" t="s">
        <v>302</v>
      </c>
      <c r="B28" s="45" t="s">
        <v>301</v>
      </c>
      <c r="C28" s="219">
        <v>4727</v>
      </c>
    </row>
    <row r="29" spans="1:3" ht="31.5" customHeight="1">
      <c r="A29" s="45" t="s">
        <v>303</v>
      </c>
      <c r="B29" s="45" t="s">
        <v>304</v>
      </c>
      <c r="C29" s="219">
        <f>SUM(C30)</f>
        <v>705</v>
      </c>
    </row>
    <row r="30" spans="1:3" ht="31.5" customHeight="1">
      <c r="A30" s="45" t="s">
        <v>305</v>
      </c>
      <c r="B30" s="45" t="s">
        <v>304</v>
      </c>
      <c r="C30" s="219">
        <v>705</v>
      </c>
    </row>
    <row r="31" spans="1:3" ht="31.5">
      <c r="A31" s="45" t="s">
        <v>306</v>
      </c>
      <c r="B31" s="45" t="s">
        <v>307</v>
      </c>
      <c r="C31" s="219">
        <v>504</v>
      </c>
    </row>
    <row r="32" spans="1:3" ht="31.5">
      <c r="A32" s="44" t="s">
        <v>308</v>
      </c>
      <c r="B32" s="44" t="s">
        <v>309</v>
      </c>
      <c r="C32" s="67">
        <f>SUM(C33)</f>
        <v>9692</v>
      </c>
    </row>
    <row r="33" spans="1:3" ht="15" customHeight="1">
      <c r="A33" s="45" t="s">
        <v>310</v>
      </c>
      <c r="B33" s="45" t="s">
        <v>309</v>
      </c>
      <c r="C33" s="219">
        <v>9692</v>
      </c>
    </row>
    <row r="34" spans="1:3" ht="15.75">
      <c r="A34" s="64" t="s">
        <v>311</v>
      </c>
      <c r="B34" s="44" t="s">
        <v>312</v>
      </c>
      <c r="C34" s="67">
        <f>SUM(C35)</f>
        <v>90</v>
      </c>
    </row>
    <row r="35" spans="1:3" ht="15.75">
      <c r="A35" s="45" t="s">
        <v>313</v>
      </c>
      <c r="B35" s="45" t="s">
        <v>314</v>
      </c>
      <c r="C35" s="219">
        <v>90</v>
      </c>
    </row>
    <row r="36" spans="1:3" ht="31.5">
      <c r="A36" s="44" t="s">
        <v>315</v>
      </c>
      <c r="B36" s="44" t="s">
        <v>316</v>
      </c>
      <c r="C36" s="67">
        <f>SUM(C37)</f>
        <v>16.7</v>
      </c>
    </row>
    <row r="37" spans="1:3" ht="32.25" customHeight="1">
      <c r="A37" s="45" t="s">
        <v>317</v>
      </c>
      <c r="B37" s="45" t="s">
        <v>318</v>
      </c>
      <c r="C37" s="219">
        <v>16.7</v>
      </c>
    </row>
    <row r="38" spans="1:3" ht="15.75">
      <c r="A38" s="44" t="s">
        <v>319</v>
      </c>
      <c r="B38" s="44" t="s">
        <v>320</v>
      </c>
      <c r="C38" s="67">
        <f>SUM(C39)</f>
        <v>748.2</v>
      </c>
    </row>
    <row r="39" spans="1:3" ht="31.5">
      <c r="A39" s="44" t="s">
        <v>321</v>
      </c>
      <c r="B39" s="44" t="s">
        <v>322</v>
      </c>
      <c r="C39" s="67">
        <f>SUM(C40)</f>
        <v>748.2</v>
      </c>
    </row>
    <row r="40" spans="1:3" ht="47.25">
      <c r="A40" s="45" t="s">
        <v>323</v>
      </c>
      <c r="B40" s="45" t="s">
        <v>324</v>
      </c>
      <c r="C40" s="219">
        <v>748.2</v>
      </c>
    </row>
    <row r="41" spans="1:3" ht="47.25">
      <c r="A41" s="44" t="s">
        <v>325</v>
      </c>
      <c r="B41" s="44" t="s">
        <v>326</v>
      </c>
      <c r="C41" s="67">
        <f>SUM(C42,C46)</f>
        <v>6420</v>
      </c>
    </row>
    <row r="42" spans="1:3" ht="78" customHeight="1">
      <c r="A42" s="44" t="s">
        <v>327</v>
      </c>
      <c r="B42" s="44" t="s">
        <v>328</v>
      </c>
      <c r="C42" s="67">
        <f>SUM(C43)</f>
        <v>1620</v>
      </c>
    </row>
    <row r="43" spans="1:3" ht="62.25" customHeight="1">
      <c r="A43" s="44" t="s">
        <v>329</v>
      </c>
      <c r="B43" s="44" t="s">
        <v>330</v>
      </c>
      <c r="C43" s="67">
        <f>SUM(C44:C45)</f>
        <v>1620</v>
      </c>
    </row>
    <row r="44" spans="1:3" ht="78.75" customHeight="1">
      <c r="A44" s="45" t="s">
        <v>331</v>
      </c>
      <c r="B44" s="45" t="s">
        <v>332</v>
      </c>
      <c r="C44" s="219">
        <v>420</v>
      </c>
    </row>
    <row r="45" spans="1:3" ht="62.25" customHeight="1">
      <c r="A45" s="45" t="s">
        <v>333</v>
      </c>
      <c r="B45" s="45" t="s">
        <v>334</v>
      </c>
      <c r="C45" s="219">
        <v>1200</v>
      </c>
    </row>
    <row r="46" spans="1:3" ht="78.75" customHeight="1">
      <c r="A46" s="44" t="s">
        <v>335</v>
      </c>
      <c r="B46" s="44" t="s">
        <v>336</v>
      </c>
      <c r="C46" s="67">
        <f>SUM(C47)</f>
        <v>4800</v>
      </c>
    </row>
    <row r="47" spans="1:3" ht="78.75" customHeight="1">
      <c r="A47" s="45" t="s">
        <v>337</v>
      </c>
      <c r="B47" s="45" t="s">
        <v>339</v>
      </c>
      <c r="C47" s="219">
        <f>SUM(C48)</f>
        <v>4800</v>
      </c>
    </row>
    <row r="48" spans="1:3" ht="78" customHeight="1">
      <c r="A48" s="45" t="s">
        <v>340</v>
      </c>
      <c r="B48" s="45" t="s">
        <v>341</v>
      </c>
      <c r="C48" s="219">
        <v>4800</v>
      </c>
    </row>
    <row r="49" spans="1:3" ht="31.5">
      <c r="A49" s="44" t="s">
        <v>342</v>
      </c>
      <c r="B49" s="44" t="s">
        <v>343</v>
      </c>
      <c r="C49" s="67">
        <f>SUM(C50)</f>
        <v>1615</v>
      </c>
    </row>
    <row r="50" spans="1:3" ht="15.75">
      <c r="A50" s="45" t="s">
        <v>344</v>
      </c>
      <c r="B50" s="45" t="s">
        <v>345</v>
      </c>
      <c r="C50" s="219">
        <f>SUM(C51:C54)</f>
        <v>1615</v>
      </c>
    </row>
    <row r="51" spans="1:3" ht="31.5">
      <c r="A51" s="45" t="s">
        <v>346</v>
      </c>
      <c r="B51" s="45" t="s">
        <v>347</v>
      </c>
      <c r="C51" s="219">
        <v>404.3</v>
      </c>
    </row>
    <row r="52" spans="1:3" ht="31.5">
      <c r="A52" s="45" t="s">
        <v>348</v>
      </c>
      <c r="B52" s="45" t="s">
        <v>349</v>
      </c>
      <c r="C52" s="219">
        <v>19.5</v>
      </c>
    </row>
    <row r="53" spans="1:3" ht="15.75">
      <c r="A53" s="45" t="s">
        <v>350</v>
      </c>
      <c r="B53" s="45" t="s">
        <v>351</v>
      </c>
      <c r="C53" s="219">
        <v>350.2</v>
      </c>
    </row>
    <row r="54" spans="1:3" ht="15.75">
      <c r="A54" s="45" t="s">
        <v>352</v>
      </c>
      <c r="B54" s="45" t="s">
        <v>353</v>
      </c>
      <c r="C54" s="219">
        <v>841</v>
      </c>
    </row>
    <row r="55" spans="1:3" ht="15.75">
      <c r="A55" s="44" t="s">
        <v>354</v>
      </c>
      <c r="B55" s="44" t="s">
        <v>355</v>
      </c>
      <c r="C55" s="67">
        <f>SUM(C56,C58)</f>
        <v>580.1</v>
      </c>
    </row>
    <row r="56" spans="1:3" ht="31.5">
      <c r="A56" s="44" t="s">
        <v>356</v>
      </c>
      <c r="B56" s="44" t="s">
        <v>357</v>
      </c>
      <c r="C56" s="67">
        <f>SUM(C57)</f>
        <v>30.1</v>
      </c>
    </row>
    <row r="57" spans="1:3" ht="78.75">
      <c r="A57" s="45" t="s">
        <v>358</v>
      </c>
      <c r="B57" s="45" t="s">
        <v>359</v>
      </c>
      <c r="C57" s="219">
        <v>30.1</v>
      </c>
    </row>
    <row r="58" spans="1:3" ht="31.5">
      <c r="A58" s="45" t="s">
        <v>360</v>
      </c>
      <c r="B58" s="45" t="s">
        <v>361</v>
      </c>
      <c r="C58" s="219">
        <f>SUM(C59)</f>
        <v>550</v>
      </c>
    </row>
    <row r="59" spans="1:3" ht="33" customHeight="1">
      <c r="A59" s="45" t="s">
        <v>362</v>
      </c>
      <c r="B59" s="45" t="s">
        <v>363</v>
      </c>
      <c r="C59" s="219">
        <v>550</v>
      </c>
    </row>
    <row r="60" spans="1:3" ht="15.75">
      <c r="A60" s="44" t="s">
        <v>364</v>
      </c>
      <c r="B60" s="44" t="s">
        <v>365</v>
      </c>
      <c r="C60" s="79">
        <f>C61+C103+C106</f>
        <v>1513605</v>
      </c>
    </row>
    <row r="61" spans="1:3" ht="31.5">
      <c r="A61" s="45" t="s">
        <v>366</v>
      </c>
      <c r="B61" s="45" t="s">
        <v>390</v>
      </c>
      <c r="C61" s="80">
        <f>C62+C65+C79+C94</f>
        <v>1516588.7</v>
      </c>
    </row>
    <row r="62" spans="1:3" ht="31.5">
      <c r="A62" s="44" t="s">
        <v>391</v>
      </c>
      <c r="B62" s="44" t="s">
        <v>392</v>
      </c>
      <c r="C62" s="67">
        <f>SUM(C63)</f>
        <v>416886.8</v>
      </c>
    </row>
    <row r="63" spans="1:3" ht="15.75">
      <c r="A63" s="45" t="s">
        <v>393</v>
      </c>
      <c r="B63" s="45" t="s">
        <v>394</v>
      </c>
      <c r="C63" s="219">
        <f>SUM(C64)</f>
        <v>416886.8</v>
      </c>
    </row>
    <row r="64" spans="1:3" ht="31.5">
      <c r="A64" s="45" t="s">
        <v>395</v>
      </c>
      <c r="B64" s="45" t="s">
        <v>396</v>
      </c>
      <c r="C64" s="219">
        <v>416886.8</v>
      </c>
    </row>
    <row r="65" spans="1:3" ht="33" customHeight="1">
      <c r="A65" s="44" t="s">
        <v>397</v>
      </c>
      <c r="B65" s="44" t="s">
        <v>398</v>
      </c>
      <c r="C65" s="79">
        <f>SUM(C66,C68,C71)</f>
        <v>160822.30000000002</v>
      </c>
    </row>
    <row r="66" spans="1:3" ht="94.5" customHeight="1">
      <c r="A66" s="45" t="s">
        <v>758</v>
      </c>
      <c r="B66" s="44" t="s">
        <v>759</v>
      </c>
      <c r="C66" s="79">
        <f>SUM(C67)</f>
        <v>13159</v>
      </c>
    </row>
    <row r="67" spans="1:3" ht="78.75">
      <c r="A67" s="45" t="s">
        <v>755</v>
      </c>
      <c r="B67" s="45" t="s">
        <v>825</v>
      </c>
      <c r="C67" s="80">
        <v>13159</v>
      </c>
    </row>
    <row r="68" spans="1:3" ht="78.75">
      <c r="A68" s="44" t="s">
        <v>760</v>
      </c>
      <c r="B68" s="44" t="s">
        <v>761</v>
      </c>
      <c r="C68" s="79">
        <f>SUM(C69:C70)</f>
        <v>76939.1</v>
      </c>
    </row>
    <row r="69" spans="1:3" ht="47.25">
      <c r="A69" s="45" t="s">
        <v>756</v>
      </c>
      <c r="B69" s="45" t="s">
        <v>752</v>
      </c>
      <c r="C69" s="80">
        <v>10000</v>
      </c>
    </row>
    <row r="70" spans="1:3" ht="63">
      <c r="A70" s="45" t="s">
        <v>757</v>
      </c>
      <c r="B70" s="45" t="s">
        <v>826</v>
      </c>
      <c r="C70" s="80">
        <v>66939.1</v>
      </c>
    </row>
    <row r="71" spans="1:3" ht="15.75">
      <c r="A71" s="44" t="s">
        <v>399</v>
      </c>
      <c r="B71" s="44" t="s">
        <v>400</v>
      </c>
      <c r="C71" s="79">
        <f>SUM(C72)</f>
        <v>70724.20000000001</v>
      </c>
    </row>
    <row r="72" spans="1:3" ht="15.75">
      <c r="A72" s="45" t="s">
        <v>401</v>
      </c>
      <c r="B72" s="45" t="s">
        <v>402</v>
      </c>
      <c r="C72" s="80">
        <f>SUM(C74:C78)</f>
        <v>70724.20000000001</v>
      </c>
    </row>
    <row r="73" spans="1:3" ht="15.75">
      <c r="A73" s="45" t="s">
        <v>417</v>
      </c>
      <c r="B73" s="45"/>
      <c r="C73" s="219"/>
    </row>
    <row r="74" spans="1:3" ht="31.5">
      <c r="A74" s="45"/>
      <c r="B74" s="45" t="s">
        <v>810</v>
      </c>
      <c r="C74" s="219">
        <v>40541</v>
      </c>
    </row>
    <row r="75" spans="1:3" ht="47.25">
      <c r="A75" s="45"/>
      <c r="B75" s="45" t="s">
        <v>809</v>
      </c>
      <c r="C75" s="219">
        <v>11596.4</v>
      </c>
    </row>
    <row r="76" spans="1:3" ht="31.5">
      <c r="A76" s="45"/>
      <c r="B76" s="45" t="s">
        <v>827</v>
      </c>
      <c r="C76" s="219">
        <v>2186.8</v>
      </c>
    </row>
    <row r="77" spans="1:3" ht="31.5" customHeight="1">
      <c r="A77" s="45"/>
      <c r="B77" s="45" t="s">
        <v>811</v>
      </c>
      <c r="C77" s="219">
        <v>1400</v>
      </c>
    </row>
    <row r="78" spans="1:3" ht="31.5">
      <c r="A78" s="45"/>
      <c r="B78" s="45" t="s">
        <v>812</v>
      </c>
      <c r="C78" s="219">
        <v>15000</v>
      </c>
    </row>
    <row r="79" spans="1:3" ht="31.5">
      <c r="A79" s="44" t="s">
        <v>403</v>
      </c>
      <c r="B79" s="44" t="s">
        <v>404</v>
      </c>
      <c r="C79" s="67">
        <f>SUM(C80,C82,C84,C86)</f>
        <v>515449.89999999997</v>
      </c>
    </row>
    <row r="80" spans="1:3" ht="31.5">
      <c r="A80" s="44" t="s">
        <v>405</v>
      </c>
      <c r="B80" s="44" t="s">
        <v>406</v>
      </c>
      <c r="C80" s="67">
        <f>SUM(C81)</f>
        <v>1642.4</v>
      </c>
    </row>
    <row r="81" spans="1:3" ht="33" customHeight="1">
      <c r="A81" s="45" t="s">
        <v>407</v>
      </c>
      <c r="B81" s="45" t="s">
        <v>408</v>
      </c>
      <c r="C81" s="219">
        <v>1642.4</v>
      </c>
    </row>
    <row r="82" spans="1:3" ht="31.5" customHeight="1">
      <c r="A82" s="44" t="s">
        <v>409</v>
      </c>
      <c r="B82" s="44" t="s">
        <v>410</v>
      </c>
      <c r="C82" s="67">
        <f>SUM(C83)</f>
        <v>72.1</v>
      </c>
    </row>
    <row r="83" spans="1:3" ht="31.5" customHeight="1">
      <c r="A83" s="45" t="s">
        <v>411</v>
      </c>
      <c r="B83" s="45" t="s">
        <v>412</v>
      </c>
      <c r="C83" s="219">
        <v>72.1</v>
      </c>
    </row>
    <row r="84" spans="1:3" ht="31.5" customHeight="1">
      <c r="A84" s="44" t="s">
        <v>762</v>
      </c>
      <c r="B84" s="44" t="s">
        <v>763</v>
      </c>
      <c r="C84" s="67">
        <f>SUM(C85)</f>
        <v>2436</v>
      </c>
    </row>
    <row r="85" spans="1:3" ht="33" customHeight="1">
      <c r="A85" s="44" t="s">
        <v>764</v>
      </c>
      <c r="B85" s="45" t="s">
        <v>754</v>
      </c>
      <c r="C85" s="219">
        <v>2436</v>
      </c>
    </row>
    <row r="86" spans="1:3" ht="15.75">
      <c r="A86" s="44" t="s">
        <v>413</v>
      </c>
      <c r="B86" s="44" t="s">
        <v>414</v>
      </c>
      <c r="C86" s="67">
        <f>SUM(C87)</f>
        <v>511299.39999999997</v>
      </c>
    </row>
    <row r="87" spans="1:3" ht="15.75">
      <c r="A87" s="45" t="s">
        <v>415</v>
      </c>
      <c r="B87" s="45" t="s">
        <v>416</v>
      </c>
      <c r="C87" s="219">
        <f>SUM(C89:C93)</f>
        <v>511299.39999999997</v>
      </c>
    </row>
    <row r="88" spans="1:3" ht="15.75">
      <c r="A88" s="45" t="s">
        <v>417</v>
      </c>
      <c r="B88" s="45"/>
      <c r="C88" s="219"/>
    </row>
    <row r="89" spans="1:3" ht="15.75">
      <c r="A89" s="45"/>
      <c r="B89" s="45" t="s">
        <v>418</v>
      </c>
      <c r="C89" s="219">
        <v>247.9</v>
      </c>
    </row>
    <row r="90" spans="1:3" ht="18" customHeight="1">
      <c r="A90" s="45"/>
      <c r="B90" s="45" t="s">
        <v>419</v>
      </c>
      <c r="C90" s="219">
        <v>12409.1</v>
      </c>
    </row>
    <row r="91" spans="1:3" ht="31.5" customHeight="1">
      <c r="A91" s="45"/>
      <c r="B91" s="45" t="s">
        <v>420</v>
      </c>
      <c r="C91" s="219">
        <v>1426.6</v>
      </c>
    </row>
    <row r="92" spans="1:3" ht="32.25" customHeight="1">
      <c r="A92" s="45"/>
      <c r="B92" s="45" t="s">
        <v>421</v>
      </c>
      <c r="C92" s="219">
        <v>497106.5</v>
      </c>
    </row>
    <row r="93" spans="1:3" ht="15.75">
      <c r="A93" s="45"/>
      <c r="B93" s="45" t="s">
        <v>766</v>
      </c>
      <c r="C93" s="219">
        <v>109.3</v>
      </c>
    </row>
    <row r="94" spans="1:3" ht="15.75">
      <c r="A94" s="44" t="s">
        <v>422</v>
      </c>
      <c r="B94" s="44" t="s">
        <v>423</v>
      </c>
      <c r="C94" s="79">
        <f>C95+C97</f>
        <v>423429.69999999995</v>
      </c>
    </row>
    <row r="95" spans="1:3" ht="62.25" customHeight="1">
      <c r="A95" s="44" t="s">
        <v>424</v>
      </c>
      <c r="B95" s="44" t="s">
        <v>425</v>
      </c>
      <c r="C95" s="67">
        <f>SUM(C96)</f>
        <v>56461.1</v>
      </c>
    </row>
    <row r="96" spans="1:3" ht="61.5" customHeight="1">
      <c r="A96" s="45" t="s">
        <v>426</v>
      </c>
      <c r="B96" s="45" t="s">
        <v>427</v>
      </c>
      <c r="C96" s="80">
        <v>56461.1</v>
      </c>
    </row>
    <row r="97" spans="1:3" ht="15.75" customHeight="1">
      <c r="A97" s="44" t="s">
        <v>428</v>
      </c>
      <c r="B97" s="44" t="s">
        <v>429</v>
      </c>
      <c r="C97" s="67">
        <f>SUM(C98)</f>
        <v>366968.6</v>
      </c>
    </row>
    <row r="98" spans="1:3" ht="31.5">
      <c r="A98" s="45" t="s">
        <v>430</v>
      </c>
      <c r="B98" s="45" t="s">
        <v>431</v>
      </c>
      <c r="C98" s="219">
        <f>SUM(C100:C102)</f>
        <v>366968.6</v>
      </c>
    </row>
    <row r="99" spans="1:3" ht="15.75">
      <c r="A99" s="45" t="s">
        <v>417</v>
      </c>
      <c r="B99" s="45"/>
      <c r="C99" s="219"/>
    </row>
    <row r="100" spans="1:3" ht="78.75">
      <c r="A100" s="45"/>
      <c r="B100" s="45" t="s">
        <v>432</v>
      </c>
      <c r="C100" s="219">
        <v>362346.4</v>
      </c>
    </row>
    <row r="101" spans="1:3" ht="62.25" customHeight="1">
      <c r="A101" s="45"/>
      <c r="B101" s="45" t="s">
        <v>433</v>
      </c>
      <c r="C101" s="219">
        <v>881.6</v>
      </c>
    </row>
    <row r="102" spans="1:3" ht="31.5">
      <c r="A102" s="45"/>
      <c r="B102" s="45" t="s">
        <v>765</v>
      </c>
      <c r="C102" s="219">
        <v>3740.6</v>
      </c>
    </row>
    <row r="103" spans="1:3" ht="31.5">
      <c r="A103" s="76" t="s">
        <v>380</v>
      </c>
      <c r="B103" s="44" t="s">
        <v>381</v>
      </c>
      <c r="C103" s="79">
        <f>C104+C105</f>
        <v>13727.800000000001</v>
      </c>
    </row>
    <row r="104" spans="1:3" ht="32.25" customHeight="1">
      <c r="A104" s="77" t="s">
        <v>386</v>
      </c>
      <c r="B104" s="78" t="s">
        <v>387</v>
      </c>
      <c r="C104" s="80">
        <v>127.7</v>
      </c>
    </row>
    <row r="105" spans="1:3" ht="31.5">
      <c r="A105" s="77" t="s">
        <v>388</v>
      </c>
      <c r="B105" s="45" t="s">
        <v>389</v>
      </c>
      <c r="C105" s="80">
        <v>13600.1</v>
      </c>
    </row>
    <row r="106" spans="1:3" ht="32.25" customHeight="1">
      <c r="A106" s="76" t="s">
        <v>382</v>
      </c>
      <c r="B106" s="44" t="s">
        <v>383</v>
      </c>
      <c r="C106" s="79">
        <f>C107</f>
        <v>-16711.5</v>
      </c>
    </row>
    <row r="107" spans="1:3" ht="47.25">
      <c r="A107" s="77" t="s">
        <v>384</v>
      </c>
      <c r="B107" s="69" t="s">
        <v>385</v>
      </c>
      <c r="C107" s="80">
        <v>-16711.5</v>
      </c>
    </row>
    <row r="108" spans="1:3" ht="15.75">
      <c r="A108" s="44" t="s">
        <v>434</v>
      </c>
      <c r="B108" s="44"/>
      <c r="C108" s="79">
        <f>C13+C60</f>
        <v>1608117.3</v>
      </c>
    </row>
  </sheetData>
  <sheetProtection/>
  <mergeCells count="3">
    <mergeCell ref="B1:C1"/>
    <mergeCell ref="B4:C4"/>
    <mergeCell ref="A8:C8"/>
  </mergeCells>
  <printOptions/>
  <pageMargins left="0.7086614173228347" right="0.5118110236220472" top="0.5511811023622047" bottom="0.4330708661417323" header="0.31496062992125984" footer="0.31496062992125984"/>
  <pageSetup fitToHeight="5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5.00390625" style="20" customWidth="1"/>
    <col min="2" max="2" width="3.28125" style="8" bestFit="1" customWidth="1"/>
    <col min="3" max="3" width="3.8515625" style="8" bestFit="1" customWidth="1"/>
    <col min="4" max="4" width="11.140625" style="8" customWidth="1"/>
    <col min="5" max="5" width="4.7109375" style="8" bestFit="1" customWidth="1"/>
    <col min="6" max="6" width="11.8515625" style="8" customWidth="1"/>
  </cols>
  <sheetData>
    <row r="1" spans="1:6" ht="15.75">
      <c r="A1" s="81"/>
      <c r="B1" s="82"/>
      <c r="C1" s="82"/>
      <c r="D1" s="82"/>
      <c r="E1" s="82"/>
      <c r="F1" s="83" t="s">
        <v>767</v>
      </c>
    </row>
    <row r="2" spans="1:6" ht="15.75">
      <c r="A2" s="81"/>
      <c r="B2" s="82"/>
      <c r="C2" s="82"/>
      <c r="D2" s="82"/>
      <c r="E2" s="82"/>
      <c r="F2" s="58" t="s">
        <v>264</v>
      </c>
    </row>
    <row r="3" spans="1:6" ht="15.75">
      <c r="A3" s="81"/>
      <c r="B3" s="82"/>
      <c r="C3" s="82"/>
      <c r="D3" s="82"/>
      <c r="E3" s="82"/>
      <c r="F3" s="58" t="s">
        <v>265</v>
      </c>
    </row>
    <row r="4" spans="1:6" ht="15.75">
      <c r="A4" s="81"/>
      <c r="B4" s="201" t="s">
        <v>829</v>
      </c>
      <c r="C4" s="202"/>
      <c r="D4" s="202"/>
      <c r="E4" s="202"/>
      <c r="F4" s="202"/>
    </row>
    <row r="5" spans="2:6" ht="15.75" customHeight="1">
      <c r="B5" s="145"/>
      <c r="C5" s="145"/>
      <c r="D5" s="145"/>
      <c r="E5" s="145"/>
      <c r="F5" s="58" t="s">
        <v>338</v>
      </c>
    </row>
    <row r="6" ht="15">
      <c r="F6" s="54"/>
    </row>
    <row r="7" spans="1:6" ht="74.25" customHeight="1">
      <c r="A7" s="203" t="s">
        <v>89</v>
      </c>
      <c r="B7" s="203"/>
      <c r="C7" s="203"/>
      <c r="D7" s="203"/>
      <c r="E7" s="203"/>
      <c r="F7" s="203"/>
    </row>
    <row r="8" ht="15">
      <c r="F8" s="54"/>
    </row>
    <row r="9" ht="15.75">
      <c r="F9" s="58" t="s">
        <v>22</v>
      </c>
    </row>
    <row r="10" spans="1:6" ht="18" customHeight="1">
      <c r="A10" s="5" t="s">
        <v>439</v>
      </c>
      <c r="B10" s="5" t="s">
        <v>664</v>
      </c>
      <c r="C10" s="5" t="s">
        <v>440</v>
      </c>
      <c r="D10" s="5" t="s">
        <v>441</v>
      </c>
      <c r="E10" s="5" t="s">
        <v>442</v>
      </c>
      <c r="F10" s="5" t="s">
        <v>438</v>
      </c>
    </row>
    <row r="11" spans="1:6" ht="15.75">
      <c r="A11" s="5">
        <v>1</v>
      </c>
      <c r="B11" s="5">
        <v>3</v>
      </c>
      <c r="C11" s="5">
        <v>4</v>
      </c>
      <c r="D11" s="5">
        <v>5</v>
      </c>
      <c r="E11" s="5">
        <v>6</v>
      </c>
      <c r="F11" s="5">
        <v>7</v>
      </c>
    </row>
    <row r="12" spans="1:6" ht="18.75">
      <c r="A12" s="17" t="s">
        <v>443</v>
      </c>
      <c r="B12" s="11"/>
      <c r="C12" s="11"/>
      <c r="D12" s="6"/>
      <c r="E12" s="55"/>
      <c r="F12" s="113">
        <f>SUM(F13,F119,F123,F135,F185,F269,F328,F355,F400)</f>
        <v>1657643.8</v>
      </c>
    </row>
    <row r="13" spans="1:6" ht="18.75">
      <c r="A13" s="17" t="s">
        <v>444</v>
      </c>
      <c r="B13" s="11" t="s">
        <v>672</v>
      </c>
      <c r="C13" s="11" t="s">
        <v>679</v>
      </c>
      <c r="D13" s="6"/>
      <c r="E13" s="55"/>
      <c r="F13" s="113">
        <f>SUM(F14,F23,F34,F63,F88,F99,F108)</f>
        <v>127127.29999999997</v>
      </c>
    </row>
    <row r="14" spans="1:6" ht="32.25">
      <c r="A14" s="17" t="s">
        <v>445</v>
      </c>
      <c r="B14" s="11" t="s">
        <v>672</v>
      </c>
      <c r="C14" s="11" t="s">
        <v>673</v>
      </c>
      <c r="D14" s="6"/>
      <c r="E14" s="55"/>
      <c r="F14" s="87">
        <f>SUM(F15,F19)</f>
        <v>3621.5</v>
      </c>
    </row>
    <row r="15" spans="1:6" ht="32.25">
      <c r="A15" s="18" t="s">
        <v>446</v>
      </c>
      <c r="B15" s="12" t="s">
        <v>672</v>
      </c>
      <c r="C15" s="12" t="s">
        <v>673</v>
      </c>
      <c r="D15" s="7" t="s">
        <v>447</v>
      </c>
      <c r="E15" s="55"/>
      <c r="F15" s="88">
        <f>SUM(F16)</f>
        <v>100</v>
      </c>
    </row>
    <row r="16" spans="1:6" ht="32.25">
      <c r="A16" s="18" t="s">
        <v>448</v>
      </c>
      <c r="B16" s="12" t="s">
        <v>672</v>
      </c>
      <c r="C16" s="12" t="s">
        <v>673</v>
      </c>
      <c r="D16" s="7" t="s">
        <v>449</v>
      </c>
      <c r="E16" s="55"/>
      <c r="F16" s="88">
        <f>SUM(F17)</f>
        <v>100</v>
      </c>
    </row>
    <row r="17" spans="1:6" ht="97.5" customHeight="1">
      <c r="A17" s="18" t="s">
        <v>450</v>
      </c>
      <c r="B17" s="12" t="s">
        <v>672</v>
      </c>
      <c r="C17" s="12" t="s">
        <v>673</v>
      </c>
      <c r="D17" s="7" t="s">
        <v>451</v>
      </c>
      <c r="E17" s="55"/>
      <c r="F17" s="88">
        <f>SUM(F18)</f>
        <v>100</v>
      </c>
    </row>
    <row r="18" spans="1:6" ht="31.5">
      <c r="A18" s="18" t="s">
        <v>452</v>
      </c>
      <c r="B18" s="12" t="s">
        <v>672</v>
      </c>
      <c r="C18" s="12" t="s">
        <v>673</v>
      </c>
      <c r="D18" s="7" t="s">
        <v>451</v>
      </c>
      <c r="E18" s="7">
        <v>122</v>
      </c>
      <c r="F18" s="88">
        <v>100</v>
      </c>
    </row>
    <row r="19" spans="1:6" ht="16.5" customHeight="1">
      <c r="A19" s="18" t="s">
        <v>453</v>
      </c>
      <c r="B19" s="12" t="s">
        <v>672</v>
      </c>
      <c r="C19" s="12" t="s">
        <v>673</v>
      </c>
      <c r="D19" s="7" t="s">
        <v>454</v>
      </c>
      <c r="E19" s="56"/>
      <c r="F19" s="88">
        <f>SUM(F20)</f>
        <v>3521.5</v>
      </c>
    </row>
    <row r="20" spans="1:6" ht="18.75">
      <c r="A20" s="18" t="s">
        <v>455</v>
      </c>
      <c r="B20" s="12" t="s">
        <v>672</v>
      </c>
      <c r="C20" s="12" t="s">
        <v>673</v>
      </c>
      <c r="D20" s="7" t="s">
        <v>456</v>
      </c>
      <c r="E20" s="56"/>
      <c r="F20" s="88">
        <f>SUM(F21:F22)</f>
        <v>3521.5</v>
      </c>
    </row>
    <row r="21" spans="1:6" ht="31.5">
      <c r="A21" s="18" t="s">
        <v>457</v>
      </c>
      <c r="B21" s="12" t="s">
        <v>672</v>
      </c>
      <c r="C21" s="12" t="s">
        <v>673</v>
      </c>
      <c r="D21" s="7" t="s">
        <v>456</v>
      </c>
      <c r="E21" s="7">
        <v>121</v>
      </c>
      <c r="F21" s="88">
        <v>3300.6</v>
      </c>
    </row>
    <row r="22" spans="1:15" ht="31.5">
      <c r="A22" s="18" t="s">
        <v>452</v>
      </c>
      <c r="B22" s="12" t="s">
        <v>672</v>
      </c>
      <c r="C22" s="12" t="s">
        <v>673</v>
      </c>
      <c r="D22" s="7" t="s">
        <v>456</v>
      </c>
      <c r="E22" s="7">
        <v>122</v>
      </c>
      <c r="F22" s="88">
        <v>220.9</v>
      </c>
      <c r="I22" s="22"/>
      <c r="J22" s="22"/>
      <c r="K22" s="22"/>
      <c r="L22" s="22"/>
      <c r="M22" s="22"/>
      <c r="N22" s="22"/>
      <c r="O22" s="22"/>
    </row>
    <row r="23" spans="1:6" ht="47.25">
      <c r="A23" s="17" t="s">
        <v>459</v>
      </c>
      <c r="B23" s="11" t="s">
        <v>672</v>
      </c>
      <c r="C23" s="11" t="s">
        <v>674</v>
      </c>
      <c r="D23" s="6"/>
      <c r="E23" s="6"/>
      <c r="F23" s="87">
        <f>SUM(F24,F28)</f>
        <v>3346.8999999999996</v>
      </c>
    </row>
    <row r="24" spans="1:6" ht="32.25">
      <c r="A24" s="18" t="s">
        <v>446</v>
      </c>
      <c r="B24" s="12" t="s">
        <v>672</v>
      </c>
      <c r="C24" s="12" t="s">
        <v>674</v>
      </c>
      <c r="D24" s="7" t="s">
        <v>447</v>
      </c>
      <c r="E24" s="55"/>
      <c r="F24" s="88">
        <f>SUM(F25)</f>
        <v>100</v>
      </c>
    </row>
    <row r="25" spans="1:6" ht="32.25">
      <c r="A25" s="18" t="s">
        <v>448</v>
      </c>
      <c r="B25" s="12" t="s">
        <v>672</v>
      </c>
      <c r="C25" s="12" t="s">
        <v>674</v>
      </c>
      <c r="D25" s="7" t="s">
        <v>449</v>
      </c>
      <c r="E25" s="55"/>
      <c r="F25" s="88">
        <f>SUM(F26)</f>
        <v>100</v>
      </c>
    </row>
    <row r="26" spans="1:6" ht="97.5" customHeight="1">
      <c r="A26" s="18" t="s">
        <v>450</v>
      </c>
      <c r="B26" s="12" t="s">
        <v>672</v>
      </c>
      <c r="C26" s="12" t="s">
        <v>674</v>
      </c>
      <c r="D26" s="7" t="s">
        <v>451</v>
      </c>
      <c r="E26" s="55"/>
      <c r="F26" s="88">
        <f>SUM(F27)</f>
        <v>100</v>
      </c>
    </row>
    <row r="27" spans="1:6" ht="31.5">
      <c r="A27" s="19" t="s">
        <v>452</v>
      </c>
      <c r="B27" s="12" t="s">
        <v>672</v>
      </c>
      <c r="C27" s="13" t="s">
        <v>674</v>
      </c>
      <c r="D27" s="15" t="s">
        <v>451</v>
      </c>
      <c r="E27" s="15">
        <v>122</v>
      </c>
      <c r="F27" s="88">
        <v>100</v>
      </c>
    </row>
    <row r="28" spans="1:6" ht="31.5">
      <c r="A28" s="18" t="s">
        <v>460</v>
      </c>
      <c r="B28" s="12" t="s">
        <v>672</v>
      </c>
      <c r="C28" s="12" t="s">
        <v>674</v>
      </c>
      <c r="D28" s="7" t="s">
        <v>461</v>
      </c>
      <c r="E28" s="7"/>
      <c r="F28" s="88">
        <f>SUM(F29)</f>
        <v>3246.8999999999996</v>
      </c>
    </row>
    <row r="29" spans="1:6" ht="14.25" customHeight="1">
      <c r="A29" s="18" t="s">
        <v>462</v>
      </c>
      <c r="B29" s="12" t="s">
        <v>672</v>
      </c>
      <c r="C29" s="12" t="s">
        <v>674</v>
      </c>
      <c r="D29" s="7" t="s">
        <v>463</v>
      </c>
      <c r="E29" s="7"/>
      <c r="F29" s="88">
        <f>F30+F31+F32+F33</f>
        <v>3246.8999999999996</v>
      </c>
    </row>
    <row r="30" spans="1:6" ht="31.5">
      <c r="A30" s="18" t="s">
        <v>457</v>
      </c>
      <c r="B30" s="12" t="s">
        <v>672</v>
      </c>
      <c r="C30" s="12" t="s">
        <v>674</v>
      </c>
      <c r="D30" s="7" t="s">
        <v>463</v>
      </c>
      <c r="E30" s="7">
        <v>121</v>
      </c>
      <c r="F30" s="88">
        <v>3187.7</v>
      </c>
    </row>
    <row r="31" spans="1:6" ht="31.5">
      <c r="A31" s="18" t="s">
        <v>452</v>
      </c>
      <c r="B31" s="12" t="s">
        <v>672</v>
      </c>
      <c r="C31" s="12" t="s">
        <v>674</v>
      </c>
      <c r="D31" s="7" t="s">
        <v>463</v>
      </c>
      <c r="E31" s="7">
        <v>122</v>
      </c>
      <c r="F31" s="88">
        <v>0.5</v>
      </c>
    </row>
    <row r="32" spans="1:6" ht="31.5">
      <c r="A32" s="18" t="s">
        <v>458</v>
      </c>
      <c r="B32" s="12" t="s">
        <v>672</v>
      </c>
      <c r="C32" s="12" t="s">
        <v>674</v>
      </c>
      <c r="D32" s="7" t="s">
        <v>463</v>
      </c>
      <c r="E32" s="7">
        <v>244</v>
      </c>
      <c r="F32" s="88">
        <v>58.5</v>
      </c>
    </row>
    <row r="33" spans="1:6" ht="15.75">
      <c r="A33" s="18" t="s">
        <v>470</v>
      </c>
      <c r="B33" s="12" t="s">
        <v>672</v>
      </c>
      <c r="C33" s="12" t="s">
        <v>674</v>
      </c>
      <c r="D33" s="7" t="s">
        <v>463</v>
      </c>
      <c r="E33" s="7">
        <v>852</v>
      </c>
      <c r="F33" s="88">
        <v>0.2</v>
      </c>
    </row>
    <row r="34" spans="1:15" ht="47.25" customHeight="1">
      <c r="A34" s="17" t="s">
        <v>464</v>
      </c>
      <c r="B34" s="11" t="s">
        <v>672</v>
      </c>
      <c r="C34" s="11" t="s">
        <v>675</v>
      </c>
      <c r="D34" s="57"/>
      <c r="E34" s="57"/>
      <c r="F34" s="87">
        <f>SUM(F35,F39)</f>
        <v>76814.7</v>
      </c>
      <c r="I34" s="23"/>
      <c r="J34" s="23"/>
      <c r="K34" s="24"/>
      <c r="L34" s="25"/>
      <c r="M34" s="26"/>
      <c r="N34" s="26"/>
      <c r="O34" s="27"/>
    </row>
    <row r="35" spans="1:15" ht="32.25">
      <c r="A35" s="104" t="s">
        <v>446</v>
      </c>
      <c r="B35" s="101" t="s">
        <v>672</v>
      </c>
      <c r="C35" s="101" t="s">
        <v>675</v>
      </c>
      <c r="D35" s="102" t="s">
        <v>447</v>
      </c>
      <c r="E35" s="105"/>
      <c r="F35" s="88">
        <f>SUM(F36)</f>
        <v>2900</v>
      </c>
      <c r="I35" s="21"/>
      <c r="J35" s="21"/>
      <c r="K35" s="28"/>
      <c r="L35" s="29"/>
      <c r="M35" s="30"/>
      <c r="N35" s="31"/>
      <c r="O35" s="32"/>
    </row>
    <row r="36" spans="1:15" ht="32.25">
      <c r="A36" s="104" t="s">
        <v>448</v>
      </c>
      <c r="B36" s="101" t="s">
        <v>672</v>
      </c>
      <c r="C36" s="101" t="s">
        <v>675</v>
      </c>
      <c r="D36" s="102" t="s">
        <v>449</v>
      </c>
      <c r="E36" s="105"/>
      <c r="F36" s="88">
        <f>SUM(F37)</f>
        <v>2900</v>
      </c>
      <c r="I36" s="21"/>
      <c r="J36" s="21"/>
      <c r="K36" s="29"/>
      <c r="L36" s="29"/>
      <c r="M36" s="30"/>
      <c r="N36" s="31"/>
      <c r="O36" s="32"/>
    </row>
    <row r="37" spans="1:15" ht="95.25" customHeight="1">
      <c r="A37" s="104" t="s">
        <v>450</v>
      </c>
      <c r="B37" s="101" t="s">
        <v>672</v>
      </c>
      <c r="C37" s="101" t="s">
        <v>675</v>
      </c>
      <c r="D37" s="102" t="s">
        <v>451</v>
      </c>
      <c r="E37" s="105"/>
      <c r="F37" s="88">
        <f>SUM(F38)</f>
        <v>2900</v>
      </c>
      <c r="I37" s="21"/>
      <c r="J37" s="21"/>
      <c r="K37" s="29"/>
      <c r="L37" s="28"/>
      <c r="M37" s="30"/>
      <c r="N37" s="31"/>
      <c r="O37" s="32"/>
    </row>
    <row r="38" spans="1:15" ht="31.5">
      <c r="A38" s="104" t="s">
        <v>452</v>
      </c>
      <c r="B38" s="101" t="s">
        <v>672</v>
      </c>
      <c r="C38" s="101" t="s">
        <v>675</v>
      </c>
      <c r="D38" s="102" t="s">
        <v>451</v>
      </c>
      <c r="E38" s="102">
        <v>122</v>
      </c>
      <c r="F38" s="88">
        <v>2900</v>
      </c>
      <c r="G38" s="9"/>
      <c r="I38" s="21"/>
      <c r="J38" s="21"/>
      <c r="K38" s="28"/>
      <c r="L38" s="29"/>
      <c r="M38" s="30"/>
      <c r="N38" s="30"/>
      <c r="O38" s="32"/>
    </row>
    <row r="39" spans="1:15" ht="31.5">
      <c r="A39" s="104" t="s">
        <v>465</v>
      </c>
      <c r="B39" s="101" t="s">
        <v>672</v>
      </c>
      <c r="C39" s="101" t="s">
        <v>675</v>
      </c>
      <c r="D39" s="102" t="s">
        <v>466</v>
      </c>
      <c r="E39" s="99"/>
      <c r="F39" s="88">
        <f>SUM(F40,F46,F48,F52,F56,F59,F61)</f>
        <v>73914.7</v>
      </c>
      <c r="I39" s="21"/>
      <c r="J39" s="21"/>
      <c r="K39" s="29"/>
      <c r="L39" s="28"/>
      <c r="M39" s="30"/>
      <c r="N39" s="30"/>
      <c r="O39" s="32"/>
    </row>
    <row r="40" spans="1:15" ht="15.75">
      <c r="A40" s="104" t="s">
        <v>467</v>
      </c>
      <c r="B40" s="101" t="s">
        <v>672</v>
      </c>
      <c r="C40" s="101" t="s">
        <v>675</v>
      </c>
      <c r="D40" s="102" t="s">
        <v>468</v>
      </c>
      <c r="E40" s="102"/>
      <c r="F40" s="88">
        <f>SUM(F41:F45)</f>
        <v>58806.1</v>
      </c>
      <c r="I40" s="21"/>
      <c r="J40" s="21"/>
      <c r="K40" s="29"/>
      <c r="L40" s="28"/>
      <c r="M40" s="30"/>
      <c r="N40" s="30"/>
      <c r="O40" s="32"/>
    </row>
    <row r="41" spans="1:15" ht="31.5">
      <c r="A41" s="104" t="s">
        <v>457</v>
      </c>
      <c r="B41" s="101" t="s">
        <v>672</v>
      </c>
      <c r="C41" s="101" t="s">
        <v>675</v>
      </c>
      <c r="D41" s="102" t="s">
        <v>468</v>
      </c>
      <c r="E41" s="102">
        <v>121</v>
      </c>
      <c r="F41" s="88">
        <v>31730.6</v>
      </c>
      <c r="I41" s="21"/>
      <c r="J41" s="21"/>
      <c r="K41" s="28"/>
      <c r="L41" s="28"/>
      <c r="M41" s="30"/>
      <c r="N41" s="30"/>
      <c r="O41" s="32"/>
    </row>
    <row r="42" spans="1:15" ht="31.5">
      <c r="A42" s="104" t="s">
        <v>452</v>
      </c>
      <c r="B42" s="101" t="s">
        <v>672</v>
      </c>
      <c r="C42" s="101" t="s">
        <v>675</v>
      </c>
      <c r="D42" s="102" t="s">
        <v>468</v>
      </c>
      <c r="E42" s="102">
        <v>122</v>
      </c>
      <c r="F42" s="88">
        <v>625</v>
      </c>
      <c r="I42" s="21"/>
      <c r="J42" s="21"/>
      <c r="K42" s="29"/>
      <c r="L42" s="28"/>
      <c r="M42" s="30"/>
      <c r="N42" s="30"/>
      <c r="O42" s="32"/>
    </row>
    <row r="43" spans="1:15" ht="31.5">
      <c r="A43" s="110" t="s">
        <v>458</v>
      </c>
      <c r="B43" s="101" t="s">
        <v>672</v>
      </c>
      <c r="C43" s="101" t="s">
        <v>675</v>
      </c>
      <c r="D43" s="111" t="s">
        <v>468</v>
      </c>
      <c r="E43" s="111">
        <v>244</v>
      </c>
      <c r="F43" s="88">
        <v>25633.1</v>
      </c>
      <c r="I43" s="21"/>
      <c r="J43" s="21"/>
      <c r="K43" s="29"/>
      <c r="L43" s="28"/>
      <c r="M43" s="30"/>
      <c r="N43" s="30"/>
      <c r="O43" s="32"/>
    </row>
    <row r="44" spans="1:15" ht="15.75">
      <c r="A44" s="104" t="s">
        <v>469</v>
      </c>
      <c r="B44" s="101" t="s">
        <v>672</v>
      </c>
      <c r="C44" s="101" t="s">
        <v>675</v>
      </c>
      <c r="D44" s="102" t="s">
        <v>468</v>
      </c>
      <c r="E44" s="102">
        <v>851</v>
      </c>
      <c r="F44" s="88">
        <v>747.8</v>
      </c>
      <c r="I44" s="22"/>
      <c r="J44" s="22"/>
      <c r="K44" s="22"/>
      <c r="L44" s="22"/>
      <c r="M44" s="22"/>
      <c r="N44" s="22"/>
      <c r="O44" s="22"/>
    </row>
    <row r="45" spans="1:6" ht="15.75">
      <c r="A45" s="100" t="s">
        <v>470</v>
      </c>
      <c r="B45" s="101" t="s">
        <v>672</v>
      </c>
      <c r="C45" s="101" t="s">
        <v>675</v>
      </c>
      <c r="D45" s="102" t="s">
        <v>468</v>
      </c>
      <c r="E45" s="102">
        <v>852</v>
      </c>
      <c r="F45" s="88">
        <v>69.6</v>
      </c>
    </row>
    <row r="46" spans="1:6" ht="15.75">
      <c r="A46" s="104" t="s">
        <v>471</v>
      </c>
      <c r="B46" s="101" t="s">
        <v>672</v>
      </c>
      <c r="C46" s="101" t="s">
        <v>675</v>
      </c>
      <c r="D46" s="102" t="s">
        <v>472</v>
      </c>
      <c r="E46" s="102"/>
      <c r="F46" s="88">
        <f>SUM(F47)</f>
        <v>247.9</v>
      </c>
    </row>
    <row r="47" spans="1:6" ht="31.5">
      <c r="A47" s="104" t="s">
        <v>457</v>
      </c>
      <c r="B47" s="101" t="s">
        <v>672</v>
      </c>
      <c r="C47" s="101" t="s">
        <v>675</v>
      </c>
      <c r="D47" s="102" t="s">
        <v>472</v>
      </c>
      <c r="E47" s="102">
        <v>121</v>
      </c>
      <c r="F47" s="88">
        <v>247.9</v>
      </c>
    </row>
    <row r="48" spans="1:6" ht="15.75" customHeight="1">
      <c r="A48" s="100" t="s">
        <v>473</v>
      </c>
      <c r="B48" s="101" t="s">
        <v>672</v>
      </c>
      <c r="C48" s="101" t="s">
        <v>675</v>
      </c>
      <c r="D48" s="102" t="s">
        <v>474</v>
      </c>
      <c r="E48" s="102"/>
      <c r="F48" s="88">
        <f>SUM(F49:F51)</f>
        <v>1426.6</v>
      </c>
    </row>
    <row r="49" spans="1:6" ht="31.5">
      <c r="A49" s="100" t="s">
        <v>457</v>
      </c>
      <c r="B49" s="101" t="s">
        <v>672</v>
      </c>
      <c r="C49" s="101" t="s">
        <v>675</v>
      </c>
      <c r="D49" s="102" t="s">
        <v>474</v>
      </c>
      <c r="E49" s="102">
        <v>121</v>
      </c>
      <c r="F49" s="88">
        <v>1257.6</v>
      </c>
    </row>
    <row r="50" spans="1:6" ht="31.5">
      <c r="A50" s="100" t="s">
        <v>452</v>
      </c>
      <c r="B50" s="101" t="s">
        <v>672</v>
      </c>
      <c r="C50" s="101" t="s">
        <v>675</v>
      </c>
      <c r="D50" s="102" t="s">
        <v>474</v>
      </c>
      <c r="E50" s="102">
        <v>122</v>
      </c>
      <c r="F50" s="88">
        <v>101.5</v>
      </c>
    </row>
    <row r="51" spans="1:6" ht="31.5">
      <c r="A51" s="100" t="s">
        <v>458</v>
      </c>
      <c r="B51" s="101" t="s">
        <v>672</v>
      </c>
      <c r="C51" s="101" t="s">
        <v>675</v>
      </c>
      <c r="D51" s="102" t="s">
        <v>474</v>
      </c>
      <c r="E51" s="102">
        <v>244</v>
      </c>
      <c r="F51" s="88">
        <v>67.5</v>
      </c>
    </row>
    <row r="52" spans="1:6" ht="47.25">
      <c r="A52" s="104" t="s">
        <v>286</v>
      </c>
      <c r="B52" s="101" t="s">
        <v>672</v>
      </c>
      <c r="C52" s="101" t="s">
        <v>675</v>
      </c>
      <c r="D52" s="102" t="s">
        <v>475</v>
      </c>
      <c r="E52" s="102"/>
      <c r="F52" s="88">
        <f>SUM(F53:F55)</f>
        <v>10423.3</v>
      </c>
    </row>
    <row r="53" spans="1:6" ht="31.5">
      <c r="A53" s="104" t="s">
        <v>457</v>
      </c>
      <c r="B53" s="101" t="s">
        <v>672</v>
      </c>
      <c r="C53" s="101" t="s">
        <v>675</v>
      </c>
      <c r="D53" s="102" t="s">
        <v>475</v>
      </c>
      <c r="E53" s="102">
        <v>121</v>
      </c>
      <c r="F53" s="88">
        <v>8094.6</v>
      </c>
    </row>
    <row r="54" spans="1:6" ht="31.5">
      <c r="A54" s="104" t="s">
        <v>452</v>
      </c>
      <c r="B54" s="101" t="s">
        <v>672</v>
      </c>
      <c r="C54" s="101" t="s">
        <v>675</v>
      </c>
      <c r="D54" s="102" t="s">
        <v>475</v>
      </c>
      <c r="E54" s="102">
        <v>122</v>
      </c>
      <c r="F54" s="88">
        <v>180</v>
      </c>
    </row>
    <row r="55" spans="1:6" ht="31.5">
      <c r="A55" s="110" t="s">
        <v>458</v>
      </c>
      <c r="B55" s="101" t="s">
        <v>672</v>
      </c>
      <c r="C55" s="101" t="s">
        <v>675</v>
      </c>
      <c r="D55" s="102" t="s">
        <v>475</v>
      </c>
      <c r="E55" s="102">
        <v>244</v>
      </c>
      <c r="F55" s="88">
        <v>2148.7</v>
      </c>
    </row>
    <row r="56" spans="1:6" ht="31.5">
      <c r="A56" s="104" t="s">
        <v>768</v>
      </c>
      <c r="B56" s="101" t="s">
        <v>672</v>
      </c>
      <c r="C56" s="101" t="s">
        <v>675</v>
      </c>
      <c r="D56" s="102" t="s">
        <v>769</v>
      </c>
      <c r="E56" s="102"/>
      <c r="F56" s="88">
        <f>SUM(F57:F58)</f>
        <v>966.2</v>
      </c>
    </row>
    <row r="57" spans="1:6" ht="31.5">
      <c r="A57" s="104" t="s">
        <v>457</v>
      </c>
      <c r="B57" s="101" t="s">
        <v>672</v>
      </c>
      <c r="C57" s="101" t="s">
        <v>675</v>
      </c>
      <c r="D57" s="102" t="s">
        <v>769</v>
      </c>
      <c r="E57" s="102">
        <v>121</v>
      </c>
      <c r="F57" s="88">
        <v>194.6</v>
      </c>
    </row>
    <row r="58" spans="1:6" ht="31.5">
      <c r="A58" s="104" t="s">
        <v>452</v>
      </c>
      <c r="B58" s="101" t="s">
        <v>672</v>
      </c>
      <c r="C58" s="101" t="s">
        <v>675</v>
      </c>
      <c r="D58" s="102" t="s">
        <v>769</v>
      </c>
      <c r="E58" s="102">
        <v>122</v>
      </c>
      <c r="F58" s="88">
        <v>771.6</v>
      </c>
    </row>
    <row r="59" spans="1:6" ht="15.75">
      <c r="A59" s="104" t="s">
        <v>770</v>
      </c>
      <c r="B59" s="101" t="s">
        <v>672</v>
      </c>
      <c r="C59" s="101" t="s">
        <v>675</v>
      </c>
      <c r="D59" s="102" t="s">
        <v>771</v>
      </c>
      <c r="E59" s="102"/>
      <c r="F59" s="88">
        <f>SUM(F60)</f>
        <v>109.3</v>
      </c>
    </row>
    <row r="60" spans="1:6" ht="31.5">
      <c r="A60" s="104" t="s">
        <v>457</v>
      </c>
      <c r="B60" s="101" t="s">
        <v>672</v>
      </c>
      <c r="C60" s="101" t="s">
        <v>675</v>
      </c>
      <c r="D60" s="102" t="s">
        <v>771</v>
      </c>
      <c r="E60" s="102">
        <v>121</v>
      </c>
      <c r="F60" s="88">
        <v>109.3</v>
      </c>
    </row>
    <row r="61" spans="1:6" ht="15.75">
      <c r="A61" s="104" t="s">
        <v>476</v>
      </c>
      <c r="B61" s="101" t="s">
        <v>672</v>
      </c>
      <c r="C61" s="101" t="s">
        <v>675</v>
      </c>
      <c r="D61" s="102" t="s">
        <v>477</v>
      </c>
      <c r="E61" s="102"/>
      <c r="F61" s="88">
        <f>SUM(F62)</f>
        <v>1935.3</v>
      </c>
    </row>
    <row r="62" spans="1:6" ht="31.5">
      <c r="A62" s="104" t="s">
        <v>457</v>
      </c>
      <c r="B62" s="101" t="s">
        <v>672</v>
      </c>
      <c r="C62" s="101" t="s">
        <v>675</v>
      </c>
      <c r="D62" s="102" t="s">
        <v>477</v>
      </c>
      <c r="E62" s="102">
        <v>121</v>
      </c>
      <c r="F62" s="88">
        <v>1935.3</v>
      </c>
    </row>
    <row r="63" spans="1:6" ht="47.25">
      <c r="A63" s="17" t="s">
        <v>478</v>
      </c>
      <c r="B63" s="11" t="s">
        <v>672</v>
      </c>
      <c r="C63" s="11" t="s">
        <v>680</v>
      </c>
      <c r="D63" s="57"/>
      <c r="E63" s="57"/>
      <c r="F63" s="87">
        <f>SUM(F64,F70,F82)</f>
        <v>31146.6</v>
      </c>
    </row>
    <row r="64" spans="1:6" ht="32.25">
      <c r="A64" s="18" t="s">
        <v>446</v>
      </c>
      <c r="B64" s="12" t="s">
        <v>672</v>
      </c>
      <c r="C64" s="12" t="s">
        <v>680</v>
      </c>
      <c r="D64" s="7" t="s">
        <v>447</v>
      </c>
      <c r="E64" s="55"/>
      <c r="F64" s="88">
        <f>SUM(F65)</f>
        <v>1502.8</v>
      </c>
    </row>
    <row r="65" spans="1:6" ht="32.25">
      <c r="A65" s="18" t="s">
        <v>448</v>
      </c>
      <c r="B65" s="12" t="s">
        <v>672</v>
      </c>
      <c r="C65" s="12" t="s">
        <v>680</v>
      </c>
      <c r="D65" s="7" t="s">
        <v>449</v>
      </c>
      <c r="E65" s="55"/>
      <c r="F65" s="88">
        <f>SUM(F66,F68)</f>
        <v>1502.8</v>
      </c>
    </row>
    <row r="66" spans="1:6" ht="96.75" customHeight="1">
      <c r="A66" s="18" t="s">
        <v>450</v>
      </c>
      <c r="B66" s="12" t="s">
        <v>672</v>
      </c>
      <c r="C66" s="12" t="s">
        <v>680</v>
      </c>
      <c r="D66" s="7" t="s">
        <v>451</v>
      </c>
      <c r="E66" s="55"/>
      <c r="F66" s="88">
        <f>SUM(F67)</f>
        <v>1335</v>
      </c>
    </row>
    <row r="67" spans="1:6" ht="31.5">
      <c r="A67" s="18" t="s">
        <v>452</v>
      </c>
      <c r="B67" s="12" t="s">
        <v>672</v>
      </c>
      <c r="C67" s="12" t="s">
        <v>680</v>
      </c>
      <c r="D67" s="7" t="s">
        <v>451</v>
      </c>
      <c r="E67" s="7">
        <v>122</v>
      </c>
      <c r="F67" s="88">
        <v>1335</v>
      </c>
    </row>
    <row r="68" spans="1:6" ht="81" customHeight="1">
      <c r="A68" s="18" t="s">
        <v>489</v>
      </c>
      <c r="B68" s="12" t="s">
        <v>672</v>
      </c>
      <c r="C68" s="12" t="s">
        <v>680</v>
      </c>
      <c r="D68" s="7" t="s">
        <v>490</v>
      </c>
      <c r="E68" s="55"/>
      <c r="F68" s="88">
        <f>SUM(F69)</f>
        <v>167.8</v>
      </c>
    </row>
    <row r="69" spans="1:6" ht="31.5">
      <c r="A69" s="18" t="s">
        <v>452</v>
      </c>
      <c r="B69" s="12" t="s">
        <v>672</v>
      </c>
      <c r="C69" s="12" t="s">
        <v>680</v>
      </c>
      <c r="D69" s="7" t="s">
        <v>490</v>
      </c>
      <c r="E69" s="7">
        <v>122</v>
      </c>
      <c r="F69" s="88">
        <v>167.8</v>
      </c>
    </row>
    <row r="70" spans="1:6" ht="31.5">
      <c r="A70" s="18" t="s">
        <v>465</v>
      </c>
      <c r="B70" s="12" t="s">
        <v>672</v>
      </c>
      <c r="C70" s="12" t="s">
        <v>680</v>
      </c>
      <c r="D70" s="7" t="s">
        <v>466</v>
      </c>
      <c r="E70" s="6"/>
      <c r="F70" s="88">
        <f>SUM(F71,F77,F80)</f>
        <v>27960.6</v>
      </c>
    </row>
    <row r="71" spans="1:6" ht="15.75">
      <c r="A71" s="18" t="s">
        <v>467</v>
      </c>
      <c r="B71" s="12" t="s">
        <v>672</v>
      </c>
      <c r="C71" s="12" t="s">
        <v>680</v>
      </c>
      <c r="D71" s="7" t="s">
        <v>468</v>
      </c>
      <c r="E71" s="7"/>
      <c r="F71" s="88">
        <f>SUM(F72:F76)</f>
        <v>24423.399999999998</v>
      </c>
    </row>
    <row r="72" spans="1:6" ht="31.5">
      <c r="A72" s="18" t="s">
        <v>457</v>
      </c>
      <c r="B72" s="12" t="s">
        <v>672</v>
      </c>
      <c r="C72" s="12" t="s">
        <v>680</v>
      </c>
      <c r="D72" s="7" t="s">
        <v>468</v>
      </c>
      <c r="E72" s="7">
        <v>121</v>
      </c>
      <c r="F72" s="88">
        <v>16875.6</v>
      </c>
    </row>
    <row r="73" spans="1:6" ht="31.5">
      <c r="A73" s="18" t="s">
        <v>452</v>
      </c>
      <c r="B73" s="12" t="s">
        <v>672</v>
      </c>
      <c r="C73" s="12" t="s">
        <v>680</v>
      </c>
      <c r="D73" s="7" t="s">
        <v>468</v>
      </c>
      <c r="E73" s="7">
        <v>122</v>
      </c>
      <c r="F73" s="88">
        <v>201</v>
      </c>
    </row>
    <row r="74" spans="1:6" ht="31.5">
      <c r="A74" s="18" t="s">
        <v>458</v>
      </c>
      <c r="B74" s="12" t="s">
        <v>672</v>
      </c>
      <c r="C74" s="12" t="s">
        <v>680</v>
      </c>
      <c r="D74" s="7" t="s">
        <v>468</v>
      </c>
      <c r="E74" s="7">
        <v>244</v>
      </c>
      <c r="F74" s="88">
        <v>7186.4</v>
      </c>
    </row>
    <row r="75" spans="1:6" ht="17.25" customHeight="1">
      <c r="A75" s="18" t="s">
        <v>469</v>
      </c>
      <c r="B75" s="12" t="s">
        <v>672</v>
      </c>
      <c r="C75" s="12" t="s">
        <v>680</v>
      </c>
      <c r="D75" s="7" t="s">
        <v>468</v>
      </c>
      <c r="E75" s="7">
        <v>851</v>
      </c>
      <c r="F75" s="88">
        <v>142.6</v>
      </c>
    </row>
    <row r="76" spans="1:6" ht="15.75">
      <c r="A76" s="18" t="s">
        <v>470</v>
      </c>
      <c r="B76" s="12" t="s">
        <v>672</v>
      </c>
      <c r="C76" s="12" t="s">
        <v>680</v>
      </c>
      <c r="D76" s="7" t="s">
        <v>468</v>
      </c>
      <c r="E76" s="7">
        <v>852</v>
      </c>
      <c r="F76" s="88">
        <v>17.8</v>
      </c>
    </row>
    <row r="77" spans="1:6" ht="47.25">
      <c r="A77" s="18" t="s">
        <v>286</v>
      </c>
      <c r="B77" s="12" t="s">
        <v>672</v>
      </c>
      <c r="C77" s="12" t="s">
        <v>680</v>
      </c>
      <c r="D77" s="7" t="s">
        <v>475</v>
      </c>
      <c r="E77" s="7"/>
      <c r="F77" s="88">
        <f>F78+F79</f>
        <v>2463.5</v>
      </c>
    </row>
    <row r="78" spans="1:6" ht="31.5">
      <c r="A78" s="18" t="s">
        <v>457</v>
      </c>
      <c r="B78" s="12" t="s">
        <v>672</v>
      </c>
      <c r="C78" s="12" t="s">
        <v>680</v>
      </c>
      <c r="D78" s="7" t="s">
        <v>475</v>
      </c>
      <c r="E78" s="7">
        <v>121</v>
      </c>
      <c r="F78" s="88">
        <v>1455.2</v>
      </c>
    </row>
    <row r="79" spans="1:6" ht="31.5">
      <c r="A79" s="18" t="s">
        <v>458</v>
      </c>
      <c r="B79" s="12" t="s">
        <v>672</v>
      </c>
      <c r="C79" s="12" t="s">
        <v>680</v>
      </c>
      <c r="D79" s="7" t="s">
        <v>475</v>
      </c>
      <c r="E79" s="7">
        <v>244</v>
      </c>
      <c r="F79" s="88">
        <v>1008.3</v>
      </c>
    </row>
    <row r="80" spans="1:6" ht="31.5">
      <c r="A80" s="104" t="s">
        <v>768</v>
      </c>
      <c r="B80" s="12" t="s">
        <v>672</v>
      </c>
      <c r="C80" s="12" t="s">
        <v>680</v>
      </c>
      <c r="D80" s="102" t="s">
        <v>769</v>
      </c>
      <c r="E80" s="102"/>
      <c r="F80" s="88">
        <f>SUM(F81)</f>
        <v>1073.7</v>
      </c>
    </row>
    <row r="81" spans="1:6" ht="31.5">
      <c r="A81" s="104" t="s">
        <v>452</v>
      </c>
      <c r="B81" s="12" t="s">
        <v>672</v>
      </c>
      <c r="C81" s="12" t="s">
        <v>680</v>
      </c>
      <c r="D81" s="102" t="s">
        <v>769</v>
      </c>
      <c r="E81" s="102">
        <v>122</v>
      </c>
      <c r="F81" s="88">
        <v>1073.7</v>
      </c>
    </row>
    <row r="82" spans="1:6" ht="31.5">
      <c r="A82" s="18" t="s">
        <v>479</v>
      </c>
      <c r="B82" s="12" t="s">
        <v>672</v>
      </c>
      <c r="C82" s="12" t="s">
        <v>680</v>
      </c>
      <c r="D82" s="7" t="s">
        <v>480</v>
      </c>
      <c r="E82" s="7"/>
      <c r="F82" s="88">
        <f>SUM(F83)</f>
        <v>1683.2</v>
      </c>
    </row>
    <row r="83" spans="1:6" ht="31.5">
      <c r="A83" s="18" t="s">
        <v>481</v>
      </c>
      <c r="B83" s="12" t="s">
        <v>672</v>
      </c>
      <c r="C83" s="12" t="s">
        <v>680</v>
      </c>
      <c r="D83" s="7" t="s">
        <v>482</v>
      </c>
      <c r="E83" s="7"/>
      <c r="F83" s="88">
        <f>SUM(F84:F87)</f>
        <v>1683.2</v>
      </c>
    </row>
    <row r="84" spans="1:6" ht="31.5">
      <c r="A84" s="18" t="s">
        <v>457</v>
      </c>
      <c r="B84" s="12" t="s">
        <v>672</v>
      </c>
      <c r="C84" s="12" t="s">
        <v>680</v>
      </c>
      <c r="D84" s="7" t="s">
        <v>482</v>
      </c>
      <c r="E84" s="7">
        <v>121</v>
      </c>
      <c r="F84" s="88">
        <v>1491.2</v>
      </c>
    </row>
    <row r="85" spans="1:6" ht="31.5">
      <c r="A85" s="18" t="s">
        <v>452</v>
      </c>
      <c r="B85" s="12" t="s">
        <v>672</v>
      </c>
      <c r="C85" s="12" t="s">
        <v>680</v>
      </c>
      <c r="D85" s="7" t="s">
        <v>482</v>
      </c>
      <c r="E85" s="7">
        <v>122</v>
      </c>
      <c r="F85" s="88">
        <v>102</v>
      </c>
    </row>
    <row r="86" spans="1:6" ht="31.5">
      <c r="A86" s="18" t="s">
        <v>458</v>
      </c>
      <c r="B86" s="12" t="s">
        <v>672</v>
      </c>
      <c r="C86" s="12" t="s">
        <v>680</v>
      </c>
      <c r="D86" s="7" t="s">
        <v>482</v>
      </c>
      <c r="E86" s="7">
        <v>244</v>
      </c>
      <c r="F86" s="88">
        <v>89.8</v>
      </c>
    </row>
    <row r="87" spans="1:6" ht="15.75">
      <c r="A87" s="18" t="s">
        <v>470</v>
      </c>
      <c r="B87" s="12" t="s">
        <v>672</v>
      </c>
      <c r="C87" s="12" t="s">
        <v>680</v>
      </c>
      <c r="D87" s="7" t="s">
        <v>482</v>
      </c>
      <c r="E87" s="7">
        <v>852</v>
      </c>
      <c r="F87" s="88">
        <v>0.2</v>
      </c>
    </row>
    <row r="88" spans="1:6" ht="15.75">
      <c r="A88" s="17" t="s">
        <v>483</v>
      </c>
      <c r="B88" s="11" t="s">
        <v>672</v>
      </c>
      <c r="C88" s="11" t="s">
        <v>677</v>
      </c>
      <c r="D88" s="6"/>
      <c r="E88" s="6"/>
      <c r="F88" s="87">
        <f>SUM(F89,F93)</f>
        <v>2608.2</v>
      </c>
    </row>
    <row r="89" spans="1:6" ht="32.25">
      <c r="A89" s="18" t="s">
        <v>446</v>
      </c>
      <c r="B89" s="12" t="s">
        <v>672</v>
      </c>
      <c r="C89" s="12" t="s">
        <v>677</v>
      </c>
      <c r="D89" s="7" t="s">
        <v>447</v>
      </c>
      <c r="E89" s="55"/>
      <c r="F89" s="88">
        <f>SUM(F90)</f>
        <v>100</v>
      </c>
    </row>
    <row r="90" spans="1:6" ht="32.25">
      <c r="A90" s="18" t="s">
        <v>448</v>
      </c>
      <c r="B90" s="12" t="s">
        <v>672</v>
      </c>
      <c r="C90" s="12" t="s">
        <v>677</v>
      </c>
      <c r="D90" s="7" t="s">
        <v>449</v>
      </c>
      <c r="E90" s="55"/>
      <c r="F90" s="88">
        <f>SUM(F91)</f>
        <v>100</v>
      </c>
    </row>
    <row r="91" spans="1:6" ht="96" customHeight="1">
      <c r="A91" s="18" t="s">
        <v>450</v>
      </c>
      <c r="B91" s="12" t="s">
        <v>672</v>
      </c>
      <c r="C91" s="12" t="s">
        <v>677</v>
      </c>
      <c r="D91" s="7" t="s">
        <v>451</v>
      </c>
      <c r="E91" s="55"/>
      <c r="F91" s="88">
        <f>SUM(F92)</f>
        <v>100</v>
      </c>
    </row>
    <row r="92" spans="1:6" ht="31.5">
      <c r="A92" s="18" t="s">
        <v>452</v>
      </c>
      <c r="B92" s="12" t="s">
        <v>672</v>
      </c>
      <c r="C92" s="12" t="s">
        <v>677</v>
      </c>
      <c r="D92" s="7" t="s">
        <v>451</v>
      </c>
      <c r="E92" s="7">
        <v>122</v>
      </c>
      <c r="F92" s="88">
        <v>100</v>
      </c>
    </row>
    <row r="93" spans="1:6" ht="31.5">
      <c r="A93" s="18" t="s">
        <v>484</v>
      </c>
      <c r="B93" s="12" t="s">
        <v>672</v>
      </c>
      <c r="C93" s="12" t="s">
        <v>677</v>
      </c>
      <c r="D93" s="7" t="s">
        <v>485</v>
      </c>
      <c r="E93" s="7"/>
      <c r="F93" s="88">
        <f>SUM(F94)</f>
        <v>2508.2</v>
      </c>
    </row>
    <row r="94" spans="1:6" ht="15.75">
      <c r="A94" s="18" t="s">
        <v>486</v>
      </c>
      <c r="B94" s="12" t="s">
        <v>672</v>
      </c>
      <c r="C94" s="12" t="s">
        <v>677</v>
      </c>
      <c r="D94" s="7" t="s">
        <v>487</v>
      </c>
      <c r="E94" s="7"/>
      <c r="F94" s="88">
        <f>F95+F96+F97+F98</f>
        <v>2508.2</v>
      </c>
    </row>
    <row r="95" spans="1:6" ht="31.5">
      <c r="A95" s="18" t="s">
        <v>457</v>
      </c>
      <c r="B95" s="12" t="s">
        <v>672</v>
      </c>
      <c r="C95" s="12" t="s">
        <v>677</v>
      </c>
      <c r="D95" s="7" t="s">
        <v>487</v>
      </c>
      <c r="E95" s="7">
        <v>121</v>
      </c>
      <c r="F95" s="88">
        <v>2449</v>
      </c>
    </row>
    <row r="96" spans="1:6" ht="31.5">
      <c r="A96" s="18" t="s">
        <v>452</v>
      </c>
      <c r="B96" s="12" t="s">
        <v>672</v>
      </c>
      <c r="C96" s="12" t="s">
        <v>677</v>
      </c>
      <c r="D96" s="7" t="s">
        <v>487</v>
      </c>
      <c r="E96" s="7">
        <v>122</v>
      </c>
      <c r="F96" s="88">
        <v>0.5</v>
      </c>
    </row>
    <row r="97" spans="1:6" ht="31.5">
      <c r="A97" s="18" t="s">
        <v>458</v>
      </c>
      <c r="B97" s="12" t="s">
        <v>672</v>
      </c>
      <c r="C97" s="12" t="s">
        <v>677</v>
      </c>
      <c r="D97" s="7" t="s">
        <v>487</v>
      </c>
      <c r="E97" s="7">
        <v>244</v>
      </c>
      <c r="F97" s="88">
        <v>58.5</v>
      </c>
    </row>
    <row r="98" spans="1:6" ht="15.75">
      <c r="A98" s="18" t="s">
        <v>470</v>
      </c>
      <c r="B98" s="12" t="s">
        <v>672</v>
      </c>
      <c r="C98" s="12" t="s">
        <v>677</v>
      </c>
      <c r="D98" s="7" t="s">
        <v>487</v>
      </c>
      <c r="E98" s="7">
        <v>852</v>
      </c>
      <c r="F98" s="88">
        <v>0.2</v>
      </c>
    </row>
    <row r="99" spans="1:11" ht="15.75">
      <c r="A99" s="17" t="s">
        <v>488</v>
      </c>
      <c r="B99" s="11" t="s">
        <v>672</v>
      </c>
      <c r="C99" s="11">
        <v>11</v>
      </c>
      <c r="D99" s="57"/>
      <c r="E99" s="57"/>
      <c r="F99" s="87">
        <f>SUM(F100,F104)</f>
        <v>1726.5</v>
      </c>
      <c r="H99" s="85"/>
      <c r="I99" s="85"/>
      <c r="J99" s="85"/>
      <c r="K99" s="85"/>
    </row>
    <row r="100" spans="1:6" ht="32.25">
      <c r="A100" s="18" t="s">
        <v>446</v>
      </c>
      <c r="B100" s="12" t="s">
        <v>672</v>
      </c>
      <c r="C100" s="12">
        <v>11</v>
      </c>
      <c r="D100" s="7" t="s">
        <v>447</v>
      </c>
      <c r="E100" s="55"/>
      <c r="F100" s="88">
        <f>SUM(F101)</f>
        <v>482.2</v>
      </c>
    </row>
    <row r="101" spans="1:6" ht="32.25">
      <c r="A101" s="18" t="s">
        <v>448</v>
      </c>
      <c r="B101" s="12" t="s">
        <v>672</v>
      </c>
      <c r="C101" s="12">
        <v>11</v>
      </c>
      <c r="D101" s="7" t="s">
        <v>449</v>
      </c>
      <c r="E101" s="55"/>
      <c r="F101" s="88">
        <f>SUM(F102)</f>
        <v>482.2</v>
      </c>
    </row>
    <row r="102" spans="1:6" ht="81" customHeight="1">
      <c r="A102" s="18" t="s">
        <v>489</v>
      </c>
      <c r="B102" s="12" t="s">
        <v>672</v>
      </c>
      <c r="C102" s="12">
        <v>11</v>
      </c>
      <c r="D102" s="7" t="s">
        <v>490</v>
      </c>
      <c r="E102" s="55"/>
      <c r="F102" s="88">
        <f>SUM(F103)</f>
        <v>482.2</v>
      </c>
    </row>
    <row r="103" spans="1:6" ht="15.75">
      <c r="A103" s="18" t="s">
        <v>491</v>
      </c>
      <c r="B103" s="12" t="s">
        <v>672</v>
      </c>
      <c r="C103" s="12">
        <v>11</v>
      </c>
      <c r="D103" s="7" t="s">
        <v>490</v>
      </c>
      <c r="E103" s="7">
        <v>870</v>
      </c>
      <c r="F103" s="88">
        <v>482.2</v>
      </c>
    </row>
    <row r="104" spans="1:6" ht="31.5">
      <c r="A104" s="18" t="s">
        <v>492</v>
      </c>
      <c r="B104" s="12" t="s">
        <v>672</v>
      </c>
      <c r="C104" s="12">
        <v>11</v>
      </c>
      <c r="D104" s="7" t="s">
        <v>493</v>
      </c>
      <c r="E104" s="7"/>
      <c r="F104" s="88">
        <f>SUM(F105)</f>
        <v>1244.3</v>
      </c>
    </row>
    <row r="105" spans="1:6" ht="48" customHeight="1">
      <c r="A105" s="18" t="s">
        <v>494</v>
      </c>
      <c r="B105" s="12" t="s">
        <v>672</v>
      </c>
      <c r="C105" s="12">
        <v>11</v>
      </c>
      <c r="D105" s="7" t="s">
        <v>495</v>
      </c>
      <c r="E105" s="7"/>
      <c r="F105" s="88">
        <f>SUM(F106)</f>
        <v>1244.3</v>
      </c>
    </row>
    <row r="106" spans="1:6" ht="31.5">
      <c r="A106" s="18" t="s">
        <v>496</v>
      </c>
      <c r="B106" s="12" t="s">
        <v>672</v>
      </c>
      <c r="C106" s="12">
        <v>11</v>
      </c>
      <c r="D106" s="7" t="s">
        <v>26</v>
      </c>
      <c r="E106" s="7"/>
      <c r="F106" s="88">
        <f>SUM(F107)</f>
        <v>1244.3</v>
      </c>
    </row>
    <row r="107" spans="1:6" ht="15.75">
      <c r="A107" s="18" t="s">
        <v>491</v>
      </c>
      <c r="B107" s="12" t="s">
        <v>672</v>
      </c>
      <c r="C107" s="12">
        <v>11</v>
      </c>
      <c r="D107" s="7" t="s">
        <v>26</v>
      </c>
      <c r="E107" s="7">
        <v>870</v>
      </c>
      <c r="F107" s="88">
        <v>1244.3</v>
      </c>
    </row>
    <row r="108" spans="1:6" ht="17.25" customHeight="1">
      <c r="A108" s="17" t="s">
        <v>497</v>
      </c>
      <c r="B108" s="11" t="s">
        <v>672</v>
      </c>
      <c r="C108" s="11">
        <v>13</v>
      </c>
      <c r="D108" s="6"/>
      <c r="E108" s="6"/>
      <c r="F108" s="87">
        <f>SUM(F109,F111)</f>
        <v>7862.9</v>
      </c>
    </row>
    <row r="109" spans="1:6" ht="31.5">
      <c r="A109" s="18" t="s">
        <v>27</v>
      </c>
      <c r="B109" s="12" t="s">
        <v>672</v>
      </c>
      <c r="C109" s="12">
        <v>13</v>
      </c>
      <c r="D109" s="7" t="s">
        <v>498</v>
      </c>
      <c r="E109" s="7"/>
      <c r="F109" s="88">
        <f>SUM(F110)</f>
        <v>1000</v>
      </c>
    </row>
    <row r="110" spans="1:6" ht="31.5">
      <c r="A110" s="18" t="s">
        <v>458</v>
      </c>
      <c r="B110" s="12" t="s">
        <v>672</v>
      </c>
      <c r="C110" s="12">
        <v>13</v>
      </c>
      <c r="D110" s="7" t="s">
        <v>499</v>
      </c>
      <c r="E110" s="7">
        <v>244</v>
      </c>
      <c r="F110" s="88">
        <v>1000</v>
      </c>
    </row>
    <row r="111" spans="1:6" ht="49.5" customHeight="1">
      <c r="A111" s="18" t="s">
        <v>494</v>
      </c>
      <c r="B111" s="12" t="s">
        <v>672</v>
      </c>
      <c r="C111" s="12" t="s">
        <v>38</v>
      </c>
      <c r="D111" s="7" t="s">
        <v>495</v>
      </c>
      <c r="E111" s="7"/>
      <c r="F111" s="88">
        <f>SUM(F112,F117)</f>
        <v>6862.9</v>
      </c>
    </row>
    <row r="112" spans="1:6" ht="31.5">
      <c r="A112" s="18" t="s">
        <v>496</v>
      </c>
      <c r="B112" s="12" t="s">
        <v>672</v>
      </c>
      <c r="C112" s="12" t="s">
        <v>38</v>
      </c>
      <c r="D112" s="7" t="s">
        <v>26</v>
      </c>
      <c r="E112" s="7"/>
      <c r="F112" s="88">
        <f>SUM(F113:F116)</f>
        <v>1432.9</v>
      </c>
    </row>
    <row r="113" spans="1:6" ht="31.5">
      <c r="A113" s="110" t="s">
        <v>458</v>
      </c>
      <c r="B113" s="12" t="s">
        <v>672</v>
      </c>
      <c r="C113" s="12" t="s">
        <v>38</v>
      </c>
      <c r="D113" s="7" t="s">
        <v>26</v>
      </c>
      <c r="E113" s="7">
        <v>244</v>
      </c>
      <c r="F113" s="88">
        <v>314.9</v>
      </c>
    </row>
    <row r="114" spans="1:6" ht="15.75">
      <c r="A114" s="18" t="s">
        <v>36</v>
      </c>
      <c r="B114" s="12" t="s">
        <v>672</v>
      </c>
      <c r="C114" s="12" t="s">
        <v>38</v>
      </c>
      <c r="D114" s="7" t="s">
        <v>26</v>
      </c>
      <c r="E114" s="7">
        <v>360</v>
      </c>
      <c r="F114" s="88">
        <v>600</v>
      </c>
    </row>
    <row r="115" spans="1:6" ht="96" customHeight="1">
      <c r="A115" s="18" t="s">
        <v>37</v>
      </c>
      <c r="B115" s="12" t="s">
        <v>672</v>
      </c>
      <c r="C115" s="12" t="s">
        <v>38</v>
      </c>
      <c r="D115" s="7" t="s">
        <v>26</v>
      </c>
      <c r="E115" s="7">
        <v>831</v>
      </c>
      <c r="F115" s="88">
        <v>508</v>
      </c>
    </row>
    <row r="116" spans="1:6" ht="17.25" customHeight="1">
      <c r="A116" s="18" t="s">
        <v>470</v>
      </c>
      <c r="B116" s="12" t="s">
        <v>672</v>
      </c>
      <c r="C116" s="12" t="s">
        <v>38</v>
      </c>
      <c r="D116" s="7" t="s">
        <v>26</v>
      </c>
      <c r="E116" s="7">
        <v>852</v>
      </c>
      <c r="F116" s="88">
        <v>10</v>
      </c>
    </row>
    <row r="117" spans="1:6" ht="15.75" customHeight="1">
      <c r="A117" s="18" t="s">
        <v>28</v>
      </c>
      <c r="B117" s="12" t="s">
        <v>672</v>
      </c>
      <c r="C117" s="12">
        <v>13</v>
      </c>
      <c r="D117" s="7" t="s">
        <v>500</v>
      </c>
      <c r="E117" s="7"/>
      <c r="F117" s="88">
        <f>SUM(F118)</f>
        <v>5430</v>
      </c>
    </row>
    <row r="118" spans="1:6" ht="31.5">
      <c r="A118" s="18" t="s">
        <v>458</v>
      </c>
      <c r="B118" s="12" t="s">
        <v>672</v>
      </c>
      <c r="C118" s="12">
        <v>13</v>
      </c>
      <c r="D118" s="7" t="s">
        <v>500</v>
      </c>
      <c r="E118" s="7">
        <v>244</v>
      </c>
      <c r="F118" s="88">
        <v>5430</v>
      </c>
    </row>
    <row r="119" spans="1:6" ht="15.75">
      <c r="A119" s="106" t="s">
        <v>501</v>
      </c>
      <c r="B119" s="98" t="s">
        <v>673</v>
      </c>
      <c r="C119" s="98" t="s">
        <v>679</v>
      </c>
      <c r="D119" s="102"/>
      <c r="E119" s="102"/>
      <c r="F119" s="87">
        <f>SUM(F120)</f>
        <v>72.1</v>
      </c>
    </row>
    <row r="120" spans="1:6" ht="15.75">
      <c r="A120" s="104" t="s">
        <v>502</v>
      </c>
      <c r="B120" s="101" t="s">
        <v>673</v>
      </c>
      <c r="C120" s="101" t="s">
        <v>674</v>
      </c>
      <c r="D120" s="102"/>
      <c r="E120" s="102"/>
      <c r="F120" s="88">
        <f>SUM(F121)</f>
        <v>72.1</v>
      </c>
    </row>
    <row r="121" spans="1:6" ht="31.5">
      <c r="A121" s="104" t="s">
        <v>503</v>
      </c>
      <c r="B121" s="101" t="s">
        <v>673</v>
      </c>
      <c r="C121" s="101" t="s">
        <v>674</v>
      </c>
      <c r="D121" s="102" t="s">
        <v>504</v>
      </c>
      <c r="E121" s="102"/>
      <c r="F121" s="88">
        <f>SUM(F122)</f>
        <v>72.1</v>
      </c>
    </row>
    <row r="122" spans="1:6" ht="31.5">
      <c r="A122" s="104" t="s">
        <v>458</v>
      </c>
      <c r="B122" s="101" t="s">
        <v>673</v>
      </c>
      <c r="C122" s="101" t="s">
        <v>674</v>
      </c>
      <c r="D122" s="102" t="s">
        <v>504</v>
      </c>
      <c r="E122" s="102">
        <v>244</v>
      </c>
      <c r="F122" s="88">
        <v>72.1</v>
      </c>
    </row>
    <row r="123" spans="1:6" ht="15" customHeight="1">
      <c r="A123" s="106" t="s">
        <v>505</v>
      </c>
      <c r="B123" s="98" t="s">
        <v>674</v>
      </c>
      <c r="C123" s="98" t="s">
        <v>679</v>
      </c>
      <c r="D123" s="102"/>
      <c r="E123" s="102"/>
      <c r="F123" s="87">
        <f>SUM(F124,F131)</f>
        <v>1647.4</v>
      </c>
    </row>
    <row r="124" spans="1:6" ht="15.75">
      <c r="A124" s="106" t="s">
        <v>506</v>
      </c>
      <c r="B124" s="98" t="s">
        <v>674</v>
      </c>
      <c r="C124" s="98" t="s">
        <v>675</v>
      </c>
      <c r="D124" s="99"/>
      <c r="E124" s="99"/>
      <c r="F124" s="87">
        <f aca="true" t="shared" si="0" ref="F124:F133">SUM(F125)</f>
        <v>1642.4</v>
      </c>
    </row>
    <row r="125" spans="1:6" ht="31.5">
      <c r="A125" s="104" t="s">
        <v>507</v>
      </c>
      <c r="B125" s="101" t="s">
        <v>674</v>
      </c>
      <c r="C125" s="101" t="s">
        <v>675</v>
      </c>
      <c r="D125" s="102" t="s">
        <v>466</v>
      </c>
      <c r="E125" s="102"/>
      <c r="F125" s="88">
        <f>SUM(F126,F129)</f>
        <v>1642.4</v>
      </c>
    </row>
    <row r="126" spans="1:6" ht="31.5">
      <c r="A126" s="104" t="s">
        <v>29</v>
      </c>
      <c r="B126" s="101" t="s">
        <v>674</v>
      </c>
      <c r="C126" s="101" t="s">
        <v>675</v>
      </c>
      <c r="D126" s="102" t="s">
        <v>508</v>
      </c>
      <c r="E126" s="102"/>
      <c r="F126" s="88">
        <f>SUM(F127:F128)</f>
        <v>612.5</v>
      </c>
    </row>
    <row r="127" spans="1:6" ht="31.5">
      <c r="A127" s="104" t="s">
        <v>457</v>
      </c>
      <c r="B127" s="101" t="s">
        <v>674</v>
      </c>
      <c r="C127" s="101" t="s">
        <v>675</v>
      </c>
      <c r="D127" s="102" t="s">
        <v>508</v>
      </c>
      <c r="E127" s="102">
        <v>121</v>
      </c>
      <c r="F127" s="88">
        <v>431.1</v>
      </c>
    </row>
    <row r="128" spans="1:6" ht="31.5">
      <c r="A128" s="104" t="s">
        <v>458</v>
      </c>
      <c r="B128" s="101" t="s">
        <v>674</v>
      </c>
      <c r="C128" s="101" t="s">
        <v>675</v>
      </c>
      <c r="D128" s="102" t="s">
        <v>508</v>
      </c>
      <c r="E128" s="102">
        <v>244</v>
      </c>
      <c r="F128" s="88">
        <v>181.4</v>
      </c>
    </row>
    <row r="129" spans="1:6" ht="47.25">
      <c r="A129" s="104" t="s">
        <v>30</v>
      </c>
      <c r="B129" s="101" t="s">
        <v>674</v>
      </c>
      <c r="C129" s="101" t="s">
        <v>675</v>
      </c>
      <c r="D129" s="102" t="s">
        <v>509</v>
      </c>
      <c r="E129" s="102"/>
      <c r="F129" s="88">
        <f t="shared" si="0"/>
        <v>1029.9</v>
      </c>
    </row>
    <row r="130" spans="1:6" ht="31.5">
      <c r="A130" s="104" t="s">
        <v>457</v>
      </c>
      <c r="B130" s="101" t="s">
        <v>674</v>
      </c>
      <c r="C130" s="101" t="s">
        <v>675</v>
      </c>
      <c r="D130" s="102" t="s">
        <v>509</v>
      </c>
      <c r="E130" s="102">
        <v>121</v>
      </c>
      <c r="F130" s="88">
        <v>1029.9</v>
      </c>
    </row>
    <row r="131" spans="1:6" ht="31.5">
      <c r="A131" s="106" t="s">
        <v>510</v>
      </c>
      <c r="B131" s="98" t="s">
        <v>674</v>
      </c>
      <c r="C131" s="98">
        <v>14</v>
      </c>
      <c r="D131" s="99"/>
      <c r="E131" s="99"/>
      <c r="F131" s="88">
        <f t="shared" si="0"/>
        <v>5</v>
      </c>
    </row>
    <row r="132" spans="1:6" ht="60.75" customHeight="1">
      <c r="A132" s="104" t="s">
        <v>511</v>
      </c>
      <c r="B132" s="101" t="s">
        <v>674</v>
      </c>
      <c r="C132" s="101">
        <v>14</v>
      </c>
      <c r="D132" s="102" t="s">
        <v>512</v>
      </c>
      <c r="E132" s="102"/>
      <c r="F132" s="88">
        <f t="shared" si="0"/>
        <v>5</v>
      </c>
    </row>
    <row r="133" spans="1:6" ht="15" customHeight="1">
      <c r="A133" s="104" t="s">
        <v>513</v>
      </c>
      <c r="B133" s="101" t="s">
        <v>674</v>
      </c>
      <c r="C133" s="101">
        <v>14</v>
      </c>
      <c r="D133" s="102" t="s">
        <v>514</v>
      </c>
      <c r="E133" s="102"/>
      <c r="F133" s="88">
        <f t="shared" si="0"/>
        <v>5</v>
      </c>
    </row>
    <row r="134" spans="1:6" ht="31.5">
      <c r="A134" s="104" t="s">
        <v>458</v>
      </c>
      <c r="B134" s="101" t="s">
        <v>674</v>
      </c>
      <c r="C134" s="101">
        <v>14</v>
      </c>
      <c r="D134" s="102" t="s">
        <v>514</v>
      </c>
      <c r="E134" s="102">
        <v>244</v>
      </c>
      <c r="F134" s="88">
        <v>5</v>
      </c>
    </row>
    <row r="135" spans="1:6" ht="15.75">
      <c r="A135" s="17" t="s">
        <v>515</v>
      </c>
      <c r="B135" s="11" t="s">
        <v>675</v>
      </c>
      <c r="C135" s="11" t="s">
        <v>679</v>
      </c>
      <c r="D135" s="6"/>
      <c r="E135" s="6"/>
      <c r="F135" s="87">
        <f>SUM(F136,F141,F146,F163)</f>
        <v>103403.1</v>
      </c>
    </row>
    <row r="136" spans="1:6" ht="15.75">
      <c r="A136" s="17" t="s">
        <v>516</v>
      </c>
      <c r="B136" s="11" t="s">
        <v>675</v>
      </c>
      <c r="C136" s="11" t="s">
        <v>673</v>
      </c>
      <c r="D136" s="6"/>
      <c r="E136" s="6"/>
      <c r="F136" s="87">
        <f>SUM(F137)</f>
        <v>17969.5</v>
      </c>
    </row>
    <row r="137" spans="1:6" ht="47.25">
      <c r="A137" s="18" t="s">
        <v>517</v>
      </c>
      <c r="B137" s="12" t="s">
        <v>675</v>
      </c>
      <c r="C137" s="12" t="s">
        <v>673</v>
      </c>
      <c r="D137" s="7" t="s">
        <v>518</v>
      </c>
      <c r="E137" s="7"/>
      <c r="F137" s="88">
        <f>SUM(F138)</f>
        <v>17969.5</v>
      </c>
    </row>
    <row r="138" spans="1:6" ht="17.25" customHeight="1">
      <c r="A138" s="18" t="s">
        <v>519</v>
      </c>
      <c r="B138" s="12" t="s">
        <v>675</v>
      </c>
      <c r="C138" s="12" t="s">
        <v>673</v>
      </c>
      <c r="D138" s="7" t="s">
        <v>520</v>
      </c>
      <c r="E138" s="7"/>
      <c r="F138" s="88">
        <f>SUM(F139)</f>
        <v>17969.5</v>
      </c>
    </row>
    <row r="139" spans="1:6" ht="45" customHeight="1">
      <c r="A139" s="18" t="s">
        <v>521</v>
      </c>
      <c r="B139" s="12" t="s">
        <v>675</v>
      </c>
      <c r="C139" s="12" t="s">
        <v>673</v>
      </c>
      <c r="D139" s="7" t="s">
        <v>522</v>
      </c>
      <c r="E139" s="7"/>
      <c r="F139" s="88">
        <f>SUM(F140)</f>
        <v>17969.5</v>
      </c>
    </row>
    <row r="140" spans="1:6" ht="31.5" customHeight="1">
      <c r="A140" s="18" t="s">
        <v>523</v>
      </c>
      <c r="B140" s="12" t="s">
        <v>675</v>
      </c>
      <c r="C140" s="12" t="s">
        <v>673</v>
      </c>
      <c r="D140" s="7" t="s">
        <v>522</v>
      </c>
      <c r="E140" s="7">
        <v>810</v>
      </c>
      <c r="F140" s="88">
        <v>17969.5</v>
      </c>
    </row>
    <row r="141" spans="1:6" ht="15.75">
      <c r="A141" s="106" t="s">
        <v>524</v>
      </c>
      <c r="B141" s="98" t="s">
        <v>675</v>
      </c>
      <c r="C141" s="98" t="s">
        <v>678</v>
      </c>
      <c r="D141" s="99"/>
      <c r="E141" s="99"/>
      <c r="F141" s="87">
        <f aca="true" t="shared" si="1" ref="F141:F153">SUM(F142)</f>
        <v>8645.1</v>
      </c>
    </row>
    <row r="142" spans="1:6" ht="30" customHeight="1">
      <c r="A142" s="104" t="s">
        <v>525</v>
      </c>
      <c r="B142" s="101" t="s">
        <v>675</v>
      </c>
      <c r="C142" s="101" t="s">
        <v>678</v>
      </c>
      <c r="D142" s="102" t="s">
        <v>526</v>
      </c>
      <c r="E142" s="102"/>
      <c r="F142" s="88">
        <f t="shared" si="1"/>
        <v>8645.1</v>
      </c>
    </row>
    <row r="143" spans="1:6" ht="18" customHeight="1">
      <c r="A143" s="104" t="s">
        <v>527</v>
      </c>
      <c r="B143" s="101" t="s">
        <v>675</v>
      </c>
      <c r="C143" s="101" t="s">
        <v>678</v>
      </c>
      <c r="D143" s="102" t="s">
        <v>528</v>
      </c>
      <c r="E143" s="102"/>
      <c r="F143" s="88">
        <f t="shared" si="1"/>
        <v>8645.1</v>
      </c>
    </row>
    <row r="144" spans="1:6" ht="15.75">
      <c r="A144" s="104" t="s">
        <v>529</v>
      </c>
      <c r="B144" s="101" t="s">
        <v>675</v>
      </c>
      <c r="C144" s="101" t="s">
        <v>678</v>
      </c>
      <c r="D144" s="102" t="s">
        <v>530</v>
      </c>
      <c r="E144" s="102"/>
      <c r="F144" s="88">
        <f t="shared" si="1"/>
        <v>8645.1</v>
      </c>
    </row>
    <row r="145" spans="1:6" ht="30" customHeight="1">
      <c r="A145" s="104" t="s">
        <v>523</v>
      </c>
      <c r="B145" s="101" t="s">
        <v>675</v>
      </c>
      <c r="C145" s="101" t="s">
        <v>678</v>
      </c>
      <c r="D145" s="102" t="s">
        <v>530</v>
      </c>
      <c r="E145" s="102">
        <v>810</v>
      </c>
      <c r="F145" s="88">
        <v>8645.1</v>
      </c>
    </row>
    <row r="146" spans="1:6" ht="15.75">
      <c r="A146" s="17" t="s">
        <v>531</v>
      </c>
      <c r="B146" s="11" t="s">
        <v>675</v>
      </c>
      <c r="C146" s="11" t="s">
        <v>681</v>
      </c>
      <c r="D146" s="6"/>
      <c r="E146" s="6"/>
      <c r="F146" s="87">
        <f>SUM(F147,F151)</f>
        <v>15658.6</v>
      </c>
    </row>
    <row r="147" spans="1:6" ht="30.75" customHeight="1">
      <c r="A147" s="104" t="s">
        <v>525</v>
      </c>
      <c r="B147" s="101" t="s">
        <v>675</v>
      </c>
      <c r="C147" s="101" t="s">
        <v>681</v>
      </c>
      <c r="D147" s="102" t="s">
        <v>526</v>
      </c>
      <c r="E147" s="102"/>
      <c r="F147" s="88">
        <f t="shared" si="1"/>
        <v>5847.5</v>
      </c>
    </row>
    <row r="148" spans="1:6" ht="31.5">
      <c r="A148" s="104" t="s">
        <v>532</v>
      </c>
      <c r="B148" s="101" t="s">
        <v>675</v>
      </c>
      <c r="C148" s="101" t="s">
        <v>681</v>
      </c>
      <c r="D148" s="102" t="s">
        <v>533</v>
      </c>
      <c r="E148" s="102"/>
      <c r="F148" s="88">
        <f t="shared" si="1"/>
        <v>5847.5</v>
      </c>
    </row>
    <row r="149" spans="1:6" ht="15.75">
      <c r="A149" s="104" t="s">
        <v>534</v>
      </c>
      <c r="B149" s="101" t="s">
        <v>675</v>
      </c>
      <c r="C149" s="101" t="s">
        <v>681</v>
      </c>
      <c r="D149" s="102" t="s">
        <v>535</v>
      </c>
      <c r="E149" s="102"/>
      <c r="F149" s="88">
        <f t="shared" si="1"/>
        <v>5847.5</v>
      </c>
    </row>
    <row r="150" spans="1:6" ht="31.5">
      <c r="A150" s="104" t="s">
        <v>458</v>
      </c>
      <c r="B150" s="101" t="s">
        <v>675</v>
      </c>
      <c r="C150" s="101" t="s">
        <v>681</v>
      </c>
      <c r="D150" s="102" t="s">
        <v>535</v>
      </c>
      <c r="E150" s="102">
        <v>244</v>
      </c>
      <c r="F150" s="88">
        <v>5847.5</v>
      </c>
    </row>
    <row r="151" spans="1:6" ht="31.5">
      <c r="A151" s="104" t="s">
        <v>536</v>
      </c>
      <c r="B151" s="101" t="s">
        <v>675</v>
      </c>
      <c r="C151" s="101" t="s">
        <v>681</v>
      </c>
      <c r="D151" s="102" t="s">
        <v>537</v>
      </c>
      <c r="E151" s="102"/>
      <c r="F151" s="88">
        <f t="shared" si="1"/>
        <v>9811.1</v>
      </c>
    </row>
    <row r="152" spans="1:6" ht="48.75" customHeight="1">
      <c r="A152" s="104" t="s">
        <v>538</v>
      </c>
      <c r="B152" s="101" t="s">
        <v>675</v>
      </c>
      <c r="C152" s="101" t="s">
        <v>681</v>
      </c>
      <c r="D152" s="102" t="s">
        <v>539</v>
      </c>
      <c r="E152" s="102"/>
      <c r="F152" s="88">
        <f t="shared" si="1"/>
        <v>9811.1</v>
      </c>
    </row>
    <row r="153" spans="1:6" ht="31.5" customHeight="1">
      <c r="A153" s="104" t="s">
        <v>540</v>
      </c>
      <c r="B153" s="101" t="s">
        <v>675</v>
      </c>
      <c r="C153" s="101" t="s">
        <v>681</v>
      </c>
      <c r="D153" s="102" t="s">
        <v>541</v>
      </c>
      <c r="E153" s="102"/>
      <c r="F153" s="88">
        <f t="shared" si="1"/>
        <v>9811.1</v>
      </c>
    </row>
    <row r="154" spans="1:6" ht="31.5">
      <c r="A154" s="104" t="s">
        <v>458</v>
      </c>
      <c r="B154" s="101" t="s">
        <v>675</v>
      </c>
      <c r="C154" s="101" t="s">
        <v>681</v>
      </c>
      <c r="D154" s="102" t="s">
        <v>541</v>
      </c>
      <c r="E154" s="102">
        <v>244</v>
      </c>
      <c r="F154" s="88">
        <f>SUM(F155:F162)</f>
        <v>9811.1</v>
      </c>
    </row>
    <row r="155" spans="1:6" ht="47.25">
      <c r="A155" s="104" t="s">
        <v>39</v>
      </c>
      <c r="B155" s="101" t="s">
        <v>675</v>
      </c>
      <c r="C155" s="101" t="s">
        <v>681</v>
      </c>
      <c r="D155" s="102" t="s">
        <v>47</v>
      </c>
      <c r="E155" s="102">
        <v>244</v>
      </c>
      <c r="F155" s="88">
        <v>4080</v>
      </c>
    </row>
    <row r="156" spans="1:6" ht="47.25">
      <c r="A156" s="104" t="s">
        <v>40</v>
      </c>
      <c r="B156" s="101" t="s">
        <v>675</v>
      </c>
      <c r="C156" s="101" t="s">
        <v>681</v>
      </c>
      <c r="D156" s="102" t="s">
        <v>48</v>
      </c>
      <c r="E156" s="102">
        <v>244</v>
      </c>
      <c r="F156" s="88">
        <v>760</v>
      </c>
    </row>
    <row r="157" spans="1:6" ht="47.25">
      <c r="A157" s="104" t="s">
        <v>41</v>
      </c>
      <c r="B157" s="101" t="s">
        <v>675</v>
      </c>
      <c r="C157" s="101" t="s">
        <v>681</v>
      </c>
      <c r="D157" s="102" t="s">
        <v>49</v>
      </c>
      <c r="E157" s="102">
        <v>244</v>
      </c>
      <c r="F157" s="88">
        <v>400</v>
      </c>
    </row>
    <row r="158" spans="1:6" ht="47.25">
      <c r="A158" s="104" t="s">
        <v>42</v>
      </c>
      <c r="B158" s="101" t="s">
        <v>675</v>
      </c>
      <c r="C158" s="101" t="s">
        <v>681</v>
      </c>
      <c r="D158" s="102" t="s">
        <v>50</v>
      </c>
      <c r="E158" s="102">
        <v>244</v>
      </c>
      <c r="F158" s="88">
        <v>998.1</v>
      </c>
    </row>
    <row r="159" spans="1:6" ht="31.5">
      <c r="A159" s="104" t="s">
        <v>43</v>
      </c>
      <c r="B159" s="101" t="s">
        <v>675</v>
      </c>
      <c r="C159" s="101" t="s">
        <v>681</v>
      </c>
      <c r="D159" s="102" t="s">
        <v>51</v>
      </c>
      <c r="E159" s="102">
        <v>244</v>
      </c>
      <c r="F159" s="88">
        <v>400</v>
      </c>
    </row>
    <row r="160" spans="1:6" ht="47.25">
      <c r="A160" s="104" t="s">
        <v>44</v>
      </c>
      <c r="B160" s="101" t="s">
        <v>675</v>
      </c>
      <c r="C160" s="101" t="s">
        <v>681</v>
      </c>
      <c r="D160" s="102" t="s">
        <v>52</v>
      </c>
      <c r="E160" s="102">
        <v>244</v>
      </c>
      <c r="F160" s="88">
        <v>585.8</v>
      </c>
    </row>
    <row r="161" spans="1:6" ht="47.25">
      <c r="A161" s="104" t="s">
        <v>45</v>
      </c>
      <c r="B161" s="101" t="s">
        <v>675</v>
      </c>
      <c r="C161" s="101" t="s">
        <v>681</v>
      </c>
      <c r="D161" s="102" t="s">
        <v>53</v>
      </c>
      <c r="E161" s="102">
        <v>244</v>
      </c>
      <c r="F161" s="88">
        <v>1699.3</v>
      </c>
    </row>
    <row r="162" spans="1:6" ht="47.25">
      <c r="A162" s="104" t="s">
        <v>46</v>
      </c>
      <c r="B162" s="101" t="s">
        <v>675</v>
      </c>
      <c r="C162" s="101" t="s">
        <v>681</v>
      </c>
      <c r="D162" s="102" t="s">
        <v>54</v>
      </c>
      <c r="E162" s="102">
        <v>244</v>
      </c>
      <c r="F162" s="88">
        <v>887.9</v>
      </c>
    </row>
    <row r="163" spans="1:6" ht="15.75">
      <c r="A163" s="106" t="s">
        <v>542</v>
      </c>
      <c r="B163" s="98" t="s">
        <v>675</v>
      </c>
      <c r="C163" s="98">
        <v>12</v>
      </c>
      <c r="D163" s="99"/>
      <c r="E163" s="99"/>
      <c r="F163" s="87">
        <f>SUM(F164,F168,F171)</f>
        <v>61129.9</v>
      </c>
    </row>
    <row r="164" spans="1:6" ht="49.5" customHeight="1">
      <c r="A164" s="18" t="s">
        <v>543</v>
      </c>
      <c r="B164" s="12" t="s">
        <v>675</v>
      </c>
      <c r="C164" s="12">
        <v>12</v>
      </c>
      <c r="D164" s="7" t="s">
        <v>544</v>
      </c>
      <c r="E164" s="16"/>
      <c r="F164" s="88">
        <f>SUM(F165)</f>
        <v>100</v>
      </c>
    </row>
    <row r="165" spans="1:6" ht="31.5">
      <c r="A165" s="18" t="s">
        <v>545</v>
      </c>
      <c r="B165" s="12" t="s">
        <v>675</v>
      </c>
      <c r="C165" s="12">
        <v>12</v>
      </c>
      <c r="D165" s="7" t="s">
        <v>546</v>
      </c>
      <c r="E165" s="16"/>
      <c r="F165" s="88">
        <f>SUM(F166)</f>
        <v>100</v>
      </c>
    </row>
    <row r="166" spans="1:6" ht="31.5">
      <c r="A166" s="18" t="s">
        <v>547</v>
      </c>
      <c r="B166" s="12" t="s">
        <v>675</v>
      </c>
      <c r="C166" s="12">
        <v>12</v>
      </c>
      <c r="D166" s="7" t="s">
        <v>548</v>
      </c>
      <c r="E166" s="16"/>
      <c r="F166" s="88">
        <f>SUM(F167)</f>
        <v>100</v>
      </c>
    </row>
    <row r="167" spans="1:6" ht="30.75" customHeight="1">
      <c r="A167" s="18" t="s">
        <v>523</v>
      </c>
      <c r="B167" s="12" t="s">
        <v>675</v>
      </c>
      <c r="C167" s="12">
        <v>12</v>
      </c>
      <c r="D167" s="7" t="s">
        <v>548</v>
      </c>
      <c r="E167" s="7">
        <v>810</v>
      </c>
      <c r="F167" s="88">
        <v>100</v>
      </c>
    </row>
    <row r="168" spans="1:6" ht="47.25">
      <c r="A168" s="18" t="s">
        <v>549</v>
      </c>
      <c r="B168" s="12" t="s">
        <v>675</v>
      </c>
      <c r="C168" s="12">
        <v>12</v>
      </c>
      <c r="D168" s="7" t="s">
        <v>550</v>
      </c>
      <c r="E168" s="16"/>
      <c r="F168" s="88">
        <f>SUM(F169)</f>
        <v>5322.4</v>
      </c>
    </row>
    <row r="169" spans="1:6" ht="32.25" customHeight="1">
      <c r="A169" s="18" t="s">
        <v>551</v>
      </c>
      <c r="B169" s="12" t="s">
        <v>675</v>
      </c>
      <c r="C169" s="12">
        <v>12</v>
      </c>
      <c r="D169" s="7" t="s">
        <v>552</v>
      </c>
      <c r="E169" s="16"/>
      <c r="F169" s="88">
        <f>SUM(F170)</f>
        <v>5322.4</v>
      </c>
    </row>
    <row r="170" spans="1:6" ht="30.75" customHeight="1">
      <c r="A170" s="18" t="s">
        <v>523</v>
      </c>
      <c r="B170" s="12" t="s">
        <v>675</v>
      </c>
      <c r="C170" s="12">
        <v>12</v>
      </c>
      <c r="D170" s="7" t="s">
        <v>552</v>
      </c>
      <c r="E170" s="7">
        <v>810</v>
      </c>
      <c r="F170" s="88">
        <v>5322.4</v>
      </c>
    </row>
    <row r="171" spans="1:6" ht="31.5">
      <c r="A171" s="104" t="s">
        <v>492</v>
      </c>
      <c r="B171" s="101" t="s">
        <v>675</v>
      </c>
      <c r="C171" s="101">
        <v>12</v>
      </c>
      <c r="D171" s="102" t="s">
        <v>493</v>
      </c>
      <c r="E171" s="102"/>
      <c r="F171" s="88">
        <f>SUM(F172)</f>
        <v>55707.5</v>
      </c>
    </row>
    <row r="172" spans="1:6" ht="48" customHeight="1">
      <c r="A172" s="104" t="s">
        <v>494</v>
      </c>
      <c r="B172" s="101" t="s">
        <v>675</v>
      </c>
      <c r="C172" s="101" t="s">
        <v>31</v>
      </c>
      <c r="D172" s="102" t="s">
        <v>495</v>
      </c>
      <c r="E172" s="102"/>
      <c r="F172" s="88">
        <f>SUM(F173,F175,F177,F179,F181,F183)</f>
        <v>55707.5</v>
      </c>
    </row>
    <row r="173" spans="1:6" ht="31.5">
      <c r="A173" s="104" t="s">
        <v>553</v>
      </c>
      <c r="B173" s="101" t="s">
        <v>675</v>
      </c>
      <c r="C173" s="101">
        <v>12</v>
      </c>
      <c r="D173" s="102" t="s">
        <v>32</v>
      </c>
      <c r="E173" s="102"/>
      <c r="F173" s="88">
        <f>SUM(F174)</f>
        <v>1245.1</v>
      </c>
    </row>
    <row r="174" spans="1:6" ht="31.5">
      <c r="A174" s="104" t="s">
        <v>458</v>
      </c>
      <c r="B174" s="101" t="s">
        <v>675</v>
      </c>
      <c r="C174" s="101">
        <v>12</v>
      </c>
      <c r="D174" s="102" t="s">
        <v>32</v>
      </c>
      <c r="E174" s="102">
        <v>244</v>
      </c>
      <c r="F174" s="88">
        <v>1245.1</v>
      </c>
    </row>
    <row r="175" spans="1:6" ht="30.75" customHeight="1">
      <c r="A175" s="18" t="s">
        <v>551</v>
      </c>
      <c r="B175" s="12" t="s">
        <v>675</v>
      </c>
      <c r="C175" s="12">
        <v>12</v>
      </c>
      <c r="D175" s="7" t="s">
        <v>287</v>
      </c>
      <c r="E175" s="7"/>
      <c r="F175" s="88">
        <f>F176</f>
        <v>22.1</v>
      </c>
    </row>
    <row r="176" spans="1:6" ht="31.5" customHeight="1">
      <c r="A176" s="18" t="s">
        <v>523</v>
      </c>
      <c r="B176" s="12" t="s">
        <v>675</v>
      </c>
      <c r="C176" s="12">
        <v>12</v>
      </c>
      <c r="D176" s="7" t="s">
        <v>287</v>
      </c>
      <c r="E176" s="7">
        <v>810</v>
      </c>
      <c r="F176" s="88">
        <v>22.1</v>
      </c>
    </row>
    <row r="177" spans="1:6" ht="47.25">
      <c r="A177" s="104" t="s">
        <v>800</v>
      </c>
      <c r="B177" s="101" t="s">
        <v>675</v>
      </c>
      <c r="C177" s="101" t="s">
        <v>31</v>
      </c>
      <c r="D177" s="102" t="s">
        <v>799</v>
      </c>
      <c r="E177" s="102"/>
      <c r="F177" s="88">
        <f>SUM(F178)</f>
        <v>116.1</v>
      </c>
    </row>
    <row r="178" spans="1:6" ht="30.75" customHeight="1">
      <c r="A178" s="18" t="s">
        <v>523</v>
      </c>
      <c r="B178" s="101" t="s">
        <v>675</v>
      </c>
      <c r="C178" s="101" t="s">
        <v>31</v>
      </c>
      <c r="D178" s="102" t="s">
        <v>799</v>
      </c>
      <c r="E178" s="102">
        <v>810</v>
      </c>
      <c r="F178" s="88">
        <v>116.1</v>
      </c>
    </row>
    <row r="179" spans="1:6" ht="31.5">
      <c r="A179" s="18" t="s">
        <v>289</v>
      </c>
      <c r="B179" s="12" t="s">
        <v>675</v>
      </c>
      <c r="C179" s="12">
        <v>12</v>
      </c>
      <c r="D179" s="7" t="s">
        <v>288</v>
      </c>
      <c r="E179" s="7"/>
      <c r="F179" s="88">
        <f>F180</f>
        <v>2186.8</v>
      </c>
    </row>
    <row r="180" spans="1:6" ht="32.25" customHeight="1">
      <c r="A180" s="18" t="s">
        <v>523</v>
      </c>
      <c r="B180" s="12" t="s">
        <v>675</v>
      </c>
      <c r="C180" s="12">
        <v>12</v>
      </c>
      <c r="D180" s="7" t="s">
        <v>288</v>
      </c>
      <c r="E180" s="7">
        <v>810</v>
      </c>
      <c r="F180" s="88">
        <v>2186.8</v>
      </c>
    </row>
    <row r="181" spans="1:6" ht="31.5">
      <c r="A181" s="104" t="s">
        <v>554</v>
      </c>
      <c r="B181" s="101" t="s">
        <v>675</v>
      </c>
      <c r="C181" s="101">
        <v>12</v>
      </c>
      <c r="D181" s="102" t="s">
        <v>33</v>
      </c>
      <c r="E181" s="102"/>
      <c r="F181" s="88">
        <f>SUM(F182)</f>
        <v>40541</v>
      </c>
    </row>
    <row r="182" spans="1:6" ht="31.5">
      <c r="A182" s="104" t="s">
        <v>458</v>
      </c>
      <c r="B182" s="101" t="s">
        <v>675</v>
      </c>
      <c r="C182" s="101">
        <v>12</v>
      </c>
      <c r="D182" s="102" t="s">
        <v>33</v>
      </c>
      <c r="E182" s="102">
        <v>244</v>
      </c>
      <c r="F182" s="88">
        <v>40541</v>
      </c>
    </row>
    <row r="183" spans="1:6" ht="47.25">
      <c r="A183" s="104" t="s">
        <v>801</v>
      </c>
      <c r="B183" s="101" t="s">
        <v>675</v>
      </c>
      <c r="C183" s="101" t="s">
        <v>31</v>
      </c>
      <c r="D183" s="102" t="s">
        <v>802</v>
      </c>
      <c r="E183" s="102"/>
      <c r="F183" s="88">
        <f>SUM(F184)</f>
        <v>11596.4</v>
      </c>
    </row>
    <row r="184" spans="1:6" ht="30.75" customHeight="1">
      <c r="A184" s="18" t="s">
        <v>523</v>
      </c>
      <c r="B184" s="101" t="s">
        <v>675</v>
      </c>
      <c r="C184" s="101" t="s">
        <v>31</v>
      </c>
      <c r="D184" s="102" t="s">
        <v>802</v>
      </c>
      <c r="E184" s="102">
        <v>810</v>
      </c>
      <c r="F184" s="88">
        <v>11596.4</v>
      </c>
    </row>
    <row r="185" spans="1:6" ht="17.25" customHeight="1">
      <c r="A185" s="17" t="s">
        <v>555</v>
      </c>
      <c r="B185" s="11" t="s">
        <v>676</v>
      </c>
      <c r="C185" s="11" t="s">
        <v>679</v>
      </c>
      <c r="D185" s="6"/>
      <c r="E185" s="6"/>
      <c r="F185" s="87">
        <f>SUM(F186,F229,F240)</f>
        <v>686059.9000000001</v>
      </c>
    </row>
    <row r="186" spans="1:6" ht="15.75">
      <c r="A186" s="17" t="s">
        <v>556</v>
      </c>
      <c r="B186" s="11" t="s">
        <v>676</v>
      </c>
      <c r="C186" s="11" t="s">
        <v>672</v>
      </c>
      <c r="D186" s="99"/>
      <c r="E186" s="99"/>
      <c r="F186" s="87">
        <f>SUM(F187,F191,F223)</f>
        <v>166017.50000000003</v>
      </c>
    </row>
    <row r="187" spans="1:6" ht="47.25">
      <c r="A187" s="18" t="s">
        <v>517</v>
      </c>
      <c r="B187" s="12" t="s">
        <v>676</v>
      </c>
      <c r="C187" s="12" t="s">
        <v>672</v>
      </c>
      <c r="D187" s="102" t="s">
        <v>518</v>
      </c>
      <c r="E187" s="102"/>
      <c r="F187" s="88">
        <f>SUM(F188)</f>
        <v>31503.5</v>
      </c>
    </row>
    <row r="188" spans="1:6" ht="31.5">
      <c r="A188" s="18" t="s">
        <v>557</v>
      </c>
      <c r="B188" s="12" t="s">
        <v>676</v>
      </c>
      <c r="C188" s="12" t="s">
        <v>672</v>
      </c>
      <c r="D188" s="102" t="s">
        <v>558</v>
      </c>
      <c r="E188" s="102"/>
      <c r="F188" s="88">
        <f>SUM(F189)</f>
        <v>31503.5</v>
      </c>
    </row>
    <row r="189" spans="1:6" ht="17.25" customHeight="1">
      <c r="A189" s="18" t="s">
        <v>290</v>
      </c>
      <c r="B189" s="12" t="s">
        <v>676</v>
      </c>
      <c r="C189" s="12" t="s">
        <v>672</v>
      </c>
      <c r="D189" s="102" t="s">
        <v>559</v>
      </c>
      <c r="E189" s="99"/>
      <c r="F189" s="88">
        <f>SUM(F190)</f>
        <v>31503.5</v>
      </c>
    </row>
    <row r="190" spans="1:6" ht="31.5" customHeight="1">
      <c r="A190" s="18" t="s">
        <v>523</v>
      </c>
      <c r="B190" s="12" t="s">
        <v>676</v>
      </c>
      <c r="C190" s="12" t="s">
        <v>672</v>
      </c>
      <c r="D190" s="102" t="s">
        <v>559</v>
      </c>
      <c r="E190" s="102">
        <v>810</v>
      </c>
      <c r="F190" s="88">
        <v>31503.5</v>
      </c>
    </row>
    <row r="191" spans="1:6" ht="31.5">
      <c r="A191" s="18" t="s">
        <v>536</v>
      </c>
      <c r="B191" s="12" t="s">
        <v>676</v>
      </c>
      <c r="C191" s="12" t="s">
        <v>672</v>
      </c>
      <c r="D191" s="102" t="s">
        <v>537</v>
      </c>
      <c r="E191" s="99"/>
      <c r="F191" s="88">
        <f>SUM(F192,F213,F218)</f>
        <v>124777.80000000002</v>
      </c>
    </row>
    <row r="192" spans="1:6" ht="48" customHeight="1">
      <c r="A192" s="18" t="s">
        <v>538</v>
      </c>
      <c r="B192" s="12" t="s">
        <v>676</v>
      </c>
      <c r="C192" s="12" t="s">
        <v>672</v>
      </c>
      <c r="D192" s="102" t="s">
        <v>539</v>
      </c>
      <c r="E192" s="99"/>
      <c r="F192" s="88">
        <f>SUM(F193,F195,F201,F206)</f>
        <v>29477.700000000004</v>
      </c>
    </row>
    <row r="193" spans="1:6" ht="63" customHeight="1">
      <c r="A193" s="18" t="s">
        <v>772</v>
      </c>
      <c r="B193" s="12" t="s">
        <v>676</v>
      </c>
      <c r="C193" s="12" t="s">
        <v>672</v>
      </c>
      <c r="D193" s="102" t="s">
        <v>773</v>
      </c>
      <c r="E193" s="99"/>
      <c r="F193" s="88">
        <f>SUM(F194)</f>
        <v>14</v>
      </c>
    </row>
    <row r="194" spans="1:6" ht="31.5">
      <c r="A194" s="18" t="s">
        <v>562</v>
      </c>
      <c r="B194" s="12" t="s">
        <v>676</v>
      </c>
      <c r="C194" s="12" t="s">
        <v>672</v>
      </c>
      <c r="D194" s="102" t="s">
        <v>774</v>
      </c>
      <c r="E194" s="102">
        <v>243</v>
      </c>
      <c r="F194" s="88">
        <v>14</v>
      </c>
    </row>
    <row r="195" spans="1:6" ht="47.25">
      <c r="A195" s="18" t="s">
        <v>83</v>
      </c>
      <c r="B195" s="12" t="s">
        <v>676</v>
      </c>
      <c r="C195" s="12" t="s">
        <v>672</v>
      </c>
      <c r="D195" s="102" t="s">
        <v>82</v>
      </c>
      <c r="E195" s="99"/>
      <c r="F195" s="88">
        <f>SUM(F196)</f>
        <v>5000</v>
      </c>
    </row>
    <row r="196" spans="1:6" ht="31.5">
      <c r="A196" s="18" t="s">
        <v>562</v>
      </c>
      <c r="B196" s="12" t="s">
        <v>676</v>
      </c>
      <c r="C196" s="12" t="s">
        <v>672</v>
      </c>
      <c r="D196" s="102" t="s">
        <v>82</v>
      </c>
      <c r="E196" s="102">
        <v>243</v>
      </c>
      <c r="F196" s="88">
        <f>SUM(F197:F200)</f>
        <v>5000</v>
      </c>
    </row>
    <row r="197" spans="1:6" ht="47.25">
      <c r="A197" s="18" t="s">
        <v>84</v>
      </c>
      <c r="B197" s="12" t="s">
        <v>676</v>
      </c>
      <c r="C197" s="12" t="s">
        <v>672</v>
      </c>
      <c r="D197" s="102" t="s">
        <v>82</v>
      </c>
      <c r="E197" s="102">
        <v>243</v>
      </c>
      <c r="F197" s="88">
        <v>1400</v>
      </c>
    </row>
    <row r="198" spans="1:6" ht="47.25">
      <c r="A198" s="104" t="s">
        <v>56</v>
      </c>
      <c r="B198" s="12" t="s">
        <v>676</v>
      </c>
      <c r="C198" s="12" t="s">
        <v>672</v>
      </c>
      <c r="D198" s="102" t="s">
        <v>86</v>
      </c>
      <c r="E198" s="102">
        <v>243</v>
      </c>
      <c r="F198" s="88">
        <v>1300</v>
      </c>
    </row>
    <row r="199" spans="1:6" ht="47.25">
      <c r="A199" s="104" t="s">
        <v>85</v>
      </c>
      <c r="B199" s="12" t="s">
        <v>676</v>
      </c>
      <c r="C199" s="12" t="s">
        <v>672</v>
      </c>
      <c r="D199" s="102" t="s">
        <v>87</v>
      </c>
      <c r="E199" s="102">
        <v>243</v>
      </c>
      <c r="F199" s="88">
        <v>830</v>
      </c>
    </row>
    <row r="200" spans="1:6" ht="47.25">
      <c r="A200" s="104" t="s">
        <v>57</v>
      </c>
      <c r="B200" s="12" t="s">
        <v>676</v>
      </c>
      <c r="C200" s="12" t="s">
        <v>672</v>
      </c>
      <c r="D200" s="102" t="s">
        <v>88</v>
      </c>
      <c r="E200" s="102">
        <v>243</v>
      </c>
      <c r="F200" s="88">
        <v>1470</v>
      </c>
    </row>
    <row r="201" spans="1:6" ht="63">
      <c r="A201" s="104" t="s">
        <v>775</v>
      </c>
      <c r="B201" s="12" t="s">
        <v>676</v>
      </c>
      <c r="C201" s="12" t="s">
        <v>672</v>
      </c>
      <c r="D201" s="102" t="s">
        <v>776</v>
      </c>
      <c r="E201" s="102"/>
      <c r="F201" s="88">
        <f>SUM(F202)</f>
        <v>37</v>
      </c>
    </row>
    <row r="202" spans="1:6" ht="31.5">
      <c r="A202" s="104" t="s">
        <v>562</v>
      </c>
      <c r="B202" s="12" t="s">
        <v>676</v>
      </c>
      <c r="C202" s="12" t="s">
        <v>672</v>
      </c>
      <c r="D202" s="102" t="s">
        <v>776</v>
      </c>
      <c r="E202" s="102" t="s">
        <v>778</v>
      </c>
      <c r="F202" s="88">
        <f>SUM(F203:F205)</f>
        <v>37</v>
      </c>
    </row>
    <row r="203" spans="1:6" ht="47.25">
      <c r="A203" s="104" t="s">
        <v>56</v>
      </c>
      <c r="B203" s="12" t="s">
        <v>676</v>
      </c>
      <c r="C203" s="12" t="s">
        <v>672</v>
      </c>
      <c r="D203" s="102" t="s">
        <v>777</v>
      </c>
      <c r="E203" s="102" t="s">
        <v>778</v>
      </c>
      <c r="F203" s="88">
        <v>13</v>
      </c>
    </row>
    <row r="204" spans="1:6" ht="47.25">
      <c r="A204" s="104" t="s">
        <v>85</v>
      </c>
      <c r="B204" s="12" t="s">
        <v>676</v>
      </c>
      <c r="C204" s="12" t="s">
        <v>672</v>
      </c>
      <c r="D204" s="102" t="s">
        <v>779</v>
      </c>
      <c r="E204" s="102" t="s">
        <v>778</v>
      </c>
      <c r="F204" s="88">
        <v>9</v>
      </c>
    </row>
    <row r="205" spans="1:6" ht="47.25">
      <c r="A205" s="104" t="s">
        <v>57</v>
      </c>
      <c r="B205" s="12" t="s">
        <v>676</v>
      </c>
      <c r="C205" s="12" t="s">
        <v>672</v>
      </c>
      <c r="D205" s="102" t="s">
        <v>780</v>
      </c>
      <c r="E205" s="102" t="s">
        <v>778</v>
      </c>
      <c r="F205" s="88">
        <v>15</v>
      </c>
    </row>
    <row r="206" spans="1:6" ht="17.25" customHeight="1">
      <c r="A206" s="18" t="s">
        <v>560</v>
      </c>
      <c r="B206" s="12" t="s">
        <v>676</v>
      </c>
      <c r="C206" s="12" t="s">
        <v>672</v>
      </c>
      <c r="D206" s="102" t="s">
        <v>561</v>
      </c>
      <c r="E206" s="102"/>
      <c r="F206" s="88">
        <f>SUM(F207)</f>
        <v>24426.700000000004</v>
      </c>
    </row>
    <row r="207" spans="1:6" ht="31.5">
      <c r="A207" s="18" t="s">
        <v>562</v>
      </c>
      <c r="B207" s="12" t="s">
        <v>676</v>
      </c>
      <c r="C207" s="12" t="s">
        <v>672</v>
      </c>
      <c r="D207" s="102" t="s">
        <v>561</v>
      </c>
      <c r="E207" s="102">
        <v>243</v>
      </c>
      <c r="F207" s="88">
        <f>SUM(F208:F212)</f>
        <v>24426.700000000004</v>
      </c>
    </row>
    <row r="208" spans="1:6" ht="47.25">
      <c r="A208" s="104" t="s">
        <v>55</v>
      </c>
      <c r="B208" s="101" t="s">
        <v>676</v>
      </c>
      <c r="C208" s="101" t="s">
        <v>672</v>
      </c>
      <c r="D208" s="102" t="s">
        <v>60</v>
      </c>
      <c r="E208" s="102">
        <v>243</v>
      </c>
      <c r="F208" s="88">
        <v>21618.2</v>
      </c>
    </row>
    <row r="209" spans="1:6" ht="47.25">
      <c r="A209" s="104" t="s">
        <v>56</v>
      </c>
      <c r="B209" s="101" t="s">
        <v>676</v>
      </c>
      <c r="C209" s="101" t="s">
        <v>672</v>
      </c>
      <c r="D209" s="102" t="s">
        <v>61</v>
      </c>
      <c r="E209" s="102">
        <v>243</v>
      </c>
      <c r="F209" s="88">
        <v>718</v>
      </c>
    </row>
    <row r="210" spans="1:6" ht="47.25">
      <c r="A210" s="104" t="s">
        <v>57</v>
      </c>
      <c r="B210" s="101" t="s">
        <v>676</v>
      </c>
      <c r="C210" s="101" t="s">
        <v>672</v>
      </c>
      <c r="D210" s="102" t="s">
        <v>62</v>
      </c>
      <c r="E210" s="102">
        <v>243</v>
      </c>
      <c r="F210" s="88">
        <v>751.7</v>
      </c>
    </row>
    <row r="211" spans="1:6" ht="47.25">
      <c r="A211" s="104" t="s">
        <v>58</v>
      </c>
      <c r="B211" s="101" t="s">
        <v>676</v>
      </c>
      <c r="C211" s="101" t="s">
        <v>672</v>
      </c>
      <c r="D211" s="102" t="s">
        <v>63</v>
      </c>
      <c r="E211" s="102">
        <v>243</v>
      </c>
      <c r="F211" s="88">
        <v>1000.9</v>
      </c>
    </row>
    <row r="212" spans="1:6" ht="47.25">
      <c r="A212" s="104" t="s">
        <v>59</v>
      </c>
      <c r="B212" s="101" t="s">
        <v>676</v>
      </c>
      <c r="C212" s="101" t="s">
        <v>672</v>
      </c>
      <c r="D212" s="102" t="s">
        <v>64</v>
      </c>
      <c r="E212" s="102">
        <v>243</v>
      </c>
      <c r="F212" s="88">
        <v>337.9</v>
      </c>
    </row>
    <row r="213" spans="1:6" ht="47.25">
      <c r="A213" s="104" t="s">
        <v>781</v>
      </c>
      <c r="B213" s="101" t="s">
        <v>676</v>
      </c>
      <c r="C213" s="101" t="s">
        <v>672</v>
      </c>
      <c r="D213" s="102" t="s">
        <v>782</v>
      </c>
      <c r="E213" s="102"/>
      <c r="F213" s="88">
        <f>SUM(F214,F216)</f>
        <v>85200.1</v>
      </c>
    </row>
    <row r="214" spans="1:6" ht="62.25" customHeight="1">
      <c r="A214" s="104" t="s">
        <v>783</v>
      </c>
      <c r="B214" s="101" t="s">
        <v>676</v>
      </c>
      <c r="C214" s="101" t="s">
        <v>672</v>
      </c>
      <c r="D214" s="102" t="s">
        <v>784</v>
      </c>
      <c r="E214" s="102"/>
      <c r="F214" s="88">
        <f>SUM(F215)</f>
        <v>18060.1</v>
      </c>
    </row>
    <row r="215" spans="1:6" ht="30.75" customHeight="1">
      <c r="A215" s="104" t="s">
        <v>785</v>
      </c>
      <c r="B215" s="101" t="s">
        <v>676</v>
      </c>
      <c r="C215" s="101" t="s">
        <v>672</v>
      </c>
      <c r="D215" s="102" t="s">
        <v>784</v>
      </c>
      <c r="E215" s="102" t="s">
        <v>797</v>
      </c>
      <c r="F215" s="88">
        <v>18060.1</v>
      </c>
    </row>
    <row r="216" spans="1:6" ht="48" customHeight="1">
      <c r="A216" s="104" t="s">
        <v>786</v>
      </c>
      <c r="B216" s="101" t="s">
        <v>676</v>
      </c>
      <c r="C216" s="101" t="s">
        <v>672</v>
      </c>
      <c r="D216" s="102" t="s">
        <v>787</v>
      </c>
      <c r="E216" s="102"/>
      <c r="F216" s="88">
        <f>SUM(F217)</f>
        <v>67140</v>
      </c>
    </row>
    <row r="217" spans="1:6" ht="32.25" customHeight="1">
      <c r="A217" s="104" t="s">
        <v>785</v>
      </c>
      <c r="B217" s="101" t="s">
        <v>676</v>
      </c>
      <c r="C217" s="101" t="s">
        <v>672</v>
      </c>
      <c r="D217" s="102" t="s">
        <v>787</v>
      </c>
      <c r="E217" s="102" t="s">
        <v>797</v>
      </c>
      <c r="F217" s="88">
        <v>67140</v>
      </c>
    </row>
    <row r="218" spans="1:6" ht="31.5">
      <c r="A218" s="104" t="s">
        <v>788</v>
      </c>
      <c r="B218" s="101" t="s">
        <v>676</v>
      </c>
      <c r="C218" s="101" t="s">
        <v>672</v>
      </c>
      <c r="D218" s="102" t="s">
        <v>789</v>
      </c>
      <c r="E218" s="102"/>
      <c r="F218" s="88">
        <f>SUM(F219,F221)</f>
        <v>10100</v>
      </c>
    </row>
    <row r="219" spans="1:6" ht="47.25">
      <c r="A219" s="104" t="s">
        <v>790</v>
      </c>
      <c r="B219" s="101" t="s">
        <v>676</v>
      </c>
      <c r="C219" s="101" t="s">
        <v>672</v>
      </c>
      <c r="D219" s="102" t="s">
        <v>791</v>
      </c>
      <c r="E219" s="102"/>
      <c r="F219" s="88">
        <f>SUM(F220)</f>
        <v>100</v>
      </c>
    </row>
    <row r="220" spans="1:6" ht="15.75" customHeight="1">
      <c r="A220" s="104" t="s">
        <v>792</v>
      </c>
      <c r="B220" s="101" t="s">
        <v>676</v>
      </c>
      <c r="C220" s="101" t="s">
        <v>672</v>
      </c>
      <c r="D220" s="102" t="s">
        <v>791</v>
      </c>
      <c r="E220" s="102" t="s">
        <v>798</v>
      </c>
      <c r="F220" s="88">
        <v>100</v>
      </c>
    </row>
    <row r="221" spans="1:6" ht="31.5" customHeight="1">
      <c r="A221" s="104" t="s">
        <v>793</v>
      </c>
      <c r="B221" s="101" t="s">
        <v>676</v>
      </c>
      <c r="C221" s="101" t="s">
        <v>672</v>
      </c>
      <c r="D221" s="102" t="s">
        <v>794</v>
      </c>
      <c r="E221" s="102"/>
      <c r="F221" s="88">
        <f>SUM(F222)</f>
        <v>10000</v>
      </c>
    </row>
    <row r="222" spans="1:6" ht="18" customHeight="1">
      <c r="A222" s="104" t="s">
        <v>792</v>
      </c>
      <c r="B222" s="101" t="s">
        <v>676</v>
      </c>
      <c r="C222" s="101" t="s">
        <v>672</v>
      </c>
      <c r="D222" s="102" t="s">
        <v>794</v>
      </c>
      <c r="E222" s="102" t="s">
        <v>798</v>
      </c>
      <c r="F222" s="88">
        <v>10000</v>
      </c>
    </row>
    <row r="223" spans="1:6" ht="31.5">
      <c r="A223" s="104" t="s">
        <v>492</v>
      </c>
      <c r="B223" s="101" t="s">
        <v>676</v>
      </c>
      <c r="C223" s="101" t="s">
        <v>672</v>
      </c>
      <c r="D223" s="102" t="s">
        <v>493</v>
      </c>
      <c r="E223" s="102"/>
      <c r="F223" s="88">
        <f>SUM(F224)</f>
        <v>9736.2</v>
      </c>
    </row>
    <row r="224" spans="1:6" ht="47.25">
      <c r="A224" s="104" t="s">
        <v>494</v>
      </c>
      <c r="B224" s="101" t="s">
        <v>676</v>
      </c>
      <c r="C224" s="101" t="s">
        <v>672</v>
      </c>
      <c r="D224" s="102" t="s">
        <v>495</v>
      </c>
      <c r="E224" s="102"/>
      <c r="F224" s="88">
        <f>SUM(F225,F227)</f>
        <v>9736.2</v>
      </c>
    </row>
    <row r="225" spans="1:6" ht="15.75">
      <c r="A225" s="104" t="s">
        <v>795</v>
      </c>
      <c r="B225" s="101" t="s">
        <v>676</v>
      </c>
      <c r="C225" s="101" t="s">
        <v>672</v>
      </c>
      <c r="D225" s="102" t="s">
        <v>796</v>
      </c>
      <c r="E225" s="102"/>
      <c r="F225" s="88">
        <f>SUM(F226)</f>
        <v>7647.2</v>
      </c>
    </row>
    <row r="226" spans="1:6" ht="31.5">
      <c r="A226" s="104" t="s">
        <v>562</v>
      </c>
      <c r="B226" s="101" t="s">
        <v>676</v>
      </c>
      <c r="C226" s="101" t="s">
        <v>672</v>
      </c>
      <c r="D226" s="102" t="s">
        <v>796</v>
      </c>
      <c r="E226" s="102" t="s">
        <v>778</v>
      </c>
      <c r="F226" s="88">
        <v>7647.2</v>
      </c>
    </row>
    <row r="227" spans="1:6" ht="31.5">
      <c r="A227" s="104" t="s">
        <v>496</v>
      </c>
      <c r="B227" s="101" t="s">
        <v>676</v>
      </c>
      <c r="C227" s="101" t="s">
        <v>672</v>
      </c>
      <c r="D227" s="102" t="s">
        <v>26</v>
      </c>
      <c r="E227" s="102"/>
      <c r="F227" s="88">
        <f>SUM(F228)</f>
        <v>2089</v>
      </c>
    </row>
    <row r="228" spans="1:6" ht="31.5">
      <c r="A228" s="104" t="s">
        <v>562</v>
      </c>
      <c r="B228" s="101" t="s">
        <v>676</v>
      </c>
      <c r="C228" s="101" t="s">
        <v>672</v>
      </c>
      <c r="D228" s="102" t="s">
        <v>26</v>
      </c>
      <c r="E228" s="102" t="s">
        <v>778</v>
      </c>
      <c r="F228" s="88">
        <v>2089</v>
      </c>
    </row>
    <row r="229" spans="1:6" ht="16.5" customHeight="1">
      <c r="A229" s="17" t="s">
        <v>563</v>
      </c>
      <c r="B229" s="11" t="s">
        <v>676</v>
      </c>
      <c r="C229" s="11" t="s">
        <v>673</v>
      </c>
      <c r="D229" s="57"/>
      <c r="E229" s="57"/>
      <c r="F229" s="87">
        <f>SUM(F230)</f>
        <v>489321.50000000006</v>
      </c>
    </row>
    <row r="230" spans="1:6" ht="47.25">
      <c r="A230" s="18" t="s">
        <v>517</v>
      </c>
      <c r="B230" s="12" t="s">
        <v>676</v>
      </c>
      <c r="C230" s="12" t="s">
        <v>673</v>
      </c>
      <c r="D230" s="7" t="s">
        <v>564</v>
      </c>
      <c r="E230" s="16"/>
      <c r="F230" s="88">
        <f>SUM(F231)</f>
        <v>489321.50000000006</v>
      </c>
    </row>
    <row r="231" spans="1:6" ht="17.25" customHeight="1">
      <c r="A231" s="18" t="s">
        <v>519</v>
      </c>
      <c r="B231" s="12" t="s">
        <v>676</v>
      </c>
      <c r="C231" s="12" t="s">
        <v>673</v>
      </c>
      <c r="D231" s="7" t="s">
        <v>520</v>
      </c>
      <c r="E231" s="16"/>
      <c r="F231" s="88">
        <f>SUM(F232,F234,F236,F238)</f>
        <v>489321.50000000006</v>
      </c>
    </row>
    <row r="232" spans="1:6" ht="47.25">
      <c r="A232" s="18" t="s">
        <v>565</v>
      </c>
      <c r="B232" s="12" t="s">
        <v>676</v>
      </c>
      <c r="C232" s="12" t="s">
        <v>673</v>
      </c>
      <c r="D232" s="7" t="s">
        <v>566</v>
      </c>
      <c r="E232" s="7"/>
      <c r="F232" s="88">
        <f>SUM(F233)</f>
        <v>46545.4</v>
      </c>
    </row>
    <row r="233" spans="1:6" ht="30.75" customHeight="1">
      <c r="A233" s="18" t="s">
        <v>523</v>
      </c>
      <c r="B233" s="12" t="s">
        <v>676</v>
      </c>
      <c r="C233" s="12" t="s">
        <v>673</v>
      </c>
      <c r="D233" s="7" t="s">
        <v>566</v>
      </c>
      <c r="E233" s="7">
        <v>810</v>
      </c>
      <c r="F233" s="88">
        <v>46545.4</v>
      </c>
    </row>
    <row r="234" spans="1:6" ht="47.25">
      <c r="A234" s="18" t="s">
        <v>567</v>
      </c>
      <c r="B234" s="12" t="s">
        <v>676</v>
      </c>
      <c r="C234" s="12" t="s">
        <v>673</v>
      </c>
      <c r="D234" s="7" t="s">
        <v>568</v>
      </c>
      <c r="E234" s="7"/>
      <c r="F234" s="88">
        <f>SUM(F235)</f>
        <v>302501.9</v>
      </c>
    </row>
    <row r="235" spans="1:6" ht="30.75" customHeight="1">
      <c r="A235" s="18" t="s">
        <v>523</v>
      </c>
      <c r="B235" s="12" t="s">
        <v>676</v>
      </c>
      <c r="C235" s="12" t="s">
        <v>673</v>
      </c>
      <c r="D235" s="7" t="s">
        <v>568</v>
      </c>
      <c r="E235" s="7">
        <v>810</v>
      </c>
      <c r="F235" s="88">
        <v>302501.9</v>
      </c>
    </row>
    <row r="236" spans="1:6" ht="46.5" customHeight="1">
      <c r="A236" s="18" t="s">
        <v>569</v>
      </c>
      <c r="B236" s="12" t="s">
        <v>676</v>
      </c>
      <c r="C236" s="12" t="s">
        <v>673</v>
      </c>
      <c r="D236" s="7" t="s">
        <v>570</v>
      </c>
      <c r="E236" s="7"/>
      <c r="F236" s="88">
        <f>SUM(F237)</f>
        <v>130089.7</v>
      </c>
    </row>
    <row r="237" spans="1:6" ht="30" customHeight="1">
      <c r="A237" s="18" t="s">
        <v>523</v>
      </c>
      <c r="B237" s="12" t="s">
        <v>676</v>
      </c>
      <c r="C237" s="12" t="s">
        <v>673</v>
      </c>
      <c r="D237" s="7" t="s">
        <v>570</v>
      </c>
      <c r="E237" s="7">
        <v>810</v>
      </c>
      <c r="F237" s="88">
        <v>130089.7</v>
      </c>
    </row>
    <row r="238" spans="1:6" ht="16.5" customHeight="1">
      <c r="A238" s="18" t="s">
        <v>290</v>
      </c>
      <c r="B238" s="12" t="s">
        <v>676</v>
      </c>
      <c r="C238" s="12" t="s">
        <v>673</v>
      </c>
      <c r="D238" s="7" t="s">
        <v>572</v>
      </c>
      <c r="E238" s="7"/>
      <c r="F238" s="88">
        <f>SUM(F239)</f>
        <v>10184.5</v>
      </c>
    </row>
    <row r="239" spans="1:6" ht="31.5" customHeight="1">
      <c r="A239" s="18" t="s">
        <v>523</v>
      </c>
      <c r="B239" s="12" t="s">
        <v>676</v>
      </c>
      <c r="C239" s="12" t="s">
        <v>673</v>
      </c>
      <c r="D239" s="7" t="s">
        <v>572</v>
      </c>
      <c r="E239" s="7">
        <v>810</v>
      </c>
      <c r="F239" s="88">
        <v>10184.5</v>
      </c>
    </row>
    <row r="240" spans="1:6" ht="15.75">
      <c r="A240" s="17" t="s">
        <v>573</v>
      </c>
      <c r="B240" s="11" t="s">
        <v>676</v>
      </c>
      <c r="C240" s="11" t="s">
        <v>674</v>
      </c>
      <c r="D240" s="6"/>
      <c r="E240" s="6"/>
      <c r="F240" s="87">
        <f>SUM(F241,F263)</f>
        <v>30720.899999999998</v>
      </c>
    </row>
    <row r="241" spans="1:6" ht="31.5">
      <c r="A241" s="18" t="s">
        <v>536</v>
      </c>
      <c r="B241" s="12" t="s">
        <v>676</v>
      </c>
      <c r="C241" s="12" t="s">
        <v>674</v>
      </c>
      <c r="D241" s="7" t="s">
        <v>537</v>
      </c>
      <c r="E241" s="16"/>
      <c r="F241" s="88">
        <f>SUM(F242)</f>
        <v>20388.1</v>
      </c>
    </row>
    <row r="242" spans="1:6" ht="48" customHeight="1">
      <c r="A242" s="18" t="s">
        <v>538</v>
      </c>
      <c r="B242" s="12" t="s">
        <v>676</v>
      </c>
      <c r="C242" s="12" t="s">
        <v>674</v>
      </c>
      <c r="D242" s="7" t="s">
        <v>539</v>
      </c>
      <c r="E242" s="16"/>
      <c r="F242" s="88">
        <f>SUM(F243,F253)</f>
        <v>20388.1</v>
      </c>
    </row>
    <row r="243" spans="1:6" ht="15.75">
      <c r="A243" s="104" t="s">
        <v>574</v>
      </c>
      <c r="B243" s="101" t="s">
        <v>676</v>
      </c>
      <c r="C243" s="101" t="s">
        <v>674</v>
      </c>
      <c r="D243" s="102" t="s">
        <v>575</v>
      </c>
      <c r="E243" s="102"/>
      <c r="F243" s="88">
        <f>SUM(F244)</f>
        <v>9756.6</v>
      </c>
    </row>
    <row r="244" spans="1:6" ht="31.5">
      <c r="A244" s="104" t="s">
        <v>458</v>
      </c>
      <c r="B244" s="101" t="s">
        <v>676</v>
      </c>
      <c r="C244" s="101" t="s">
        <v>674</v>
      </c>
      <c r="D244" s="102" t="s">
        <v>575</v>
      </c>
      <c r="E244" s="102">
        <v>244</v>
      </c>
      <c r="F244" s="88">
        <f>SUM(F245:F252)</f>
        <v>9756.6</v>
      </c>
    </row>
    <row r="245" spans="1:6" ht="47.25">
      <c r="A245" s="104" t="s">
        <v>39</v>
      </c>
      <c r="B245" s="101" t="s">
        <v>676</v>
      </c>
      <c r="C245" s="101" t="s">
        <v>674</v>
      </c>
      <c r="D245" s="102" t="s">
        <v>65</v>
      </c>
      <c r="E245" s="102">
        <v>244</v>
      </c>
      <c r="F245" s="88">
        <v>3357.5</v>
      </c>
    </row>
    <row r="246" spans="1:6" ht="47.25">
      <c r="A246" s="104" t="s">
        <v>40</v>
      </c>
      <c r="B246" s="101" t="s">
        <v>676</v>
      </c>
      <c r="C246" s="101" t="s">
        <v>674</v>
      </c>
      <c r="D246" s="102" t="s">
        <v>66</v>
      </c>
      <c r="E246" s="102">
        <v>244</v>
      </c>
      <c r="F246" s="88">
        <v>455.2</v>
      </c>
    </row>
    <row r="247" spans="1:6" ht="47.25">
      <c r="A247" s="104" t="s">
        <v>41</v>
      </c>
      <c r="B247" s="101" t="s">
        <v>676</v>
      </c>
      <c r="C247" s="101" t="s">
        <v>674</v>
      </c>
      <c r="D247" s="102" t="s">
        <v>67</v>
      </c>
      <c r="E247" s="102">
        <v>244</v>
      </c>
      <c r="F247" s="88">
        <v>836.6</v>
      </c>
    </row>
    <row r="248" spans="1:6" ht="47.25">
      <c r="A248" s="104" t="s">
        <v>42</v>
      </c>
      <c r="B248" s="101" t="s">
        <v>676</v>
      </c>
      <c r="C248" s="101" t="s">
        <v>674</v>
      </c>
      <c r="D248" s="102" t="s">
        <v>68</v>
      </c>
      <c r="E248" s="102">
        <v>244</v>
      </c>
      <c r="F248" s="88">
        <v>810.1</v>
      </c>
    </row>
    <row r="249" spans="1:6" ht="31.5">
      <c r="A249" s="104" t="s">
        <v>43</v>
      </c>
      <c r="B249" s="101" t="s">
        <v>676</v>
      </c>
      <c r="C249" s="101" t="s">
        <v>674</v>
      </c>
      <c r="D249" s="102" t="s">
        <v>69</v>
      </c>
      <c r="E249" s="102">
        <v>244</v>
      </c>
      <c r="F249" s="88">
        <v>1024.3</v>
      </c>
    </row>
    <row r="250" spans="1:6" ht="47.25">
      <c r="A250" s="104" t="s">
        <v>44</v>
      </c>
      <c r="B250" s="101" t="s">
        <v>676</v>
      </c>
      <c r="C250" s="101" t="s">
        <v>674</v>
      </c>
      <c r="D250" s="102" t="s">
        <v>70</v>
      </c>
      <c r="E250" s="102">
        <v>244</v>
      </c>
      <c r="F250" s="88">
        <v>376.6</v>
      </c>
    </row>
    <row r="251" spans="1:6" ht="47.25">
      <c r="A251" s="104" t="s">
        <v>45</v>
      </c>
      <c r="B251" s="101" t="s">
        <v>676</v>
      </c>
      <c r="C251" s="101" t="s">
        <v>674</v>
      </c>
      <c r="D251" s="102" t="s">
        <v>71</v>
      </c>
      <c r="E251" s="102">
        <v>244</v>
      </c>
      <c r="F251" s="88">
        <v>1158.5</v>
      </c>
    </row>
    <row r="252" spans="1:6" ht="47.25">
      <c r="A252" s="104" t="s">
        <v>46</v>
      </c>
      <c r="B252" s="101" t="s">
        <v>676</v>
      </c>
      <c r="C252" s="101" t="s">
        <v>674</v>
      </c>
      <c r="D252" s="102" t="s">
        <v>72</v>
      </c>
      <c r="E252" s="102">
        <v>244</v>
      </c>
      <c r="F252" s="88">
        <v>1737.8</v>
      </c>
    </row>
    <row r="253" spans="1:6" ht="31.5">
      <c r="A253" s="18" t="s">
        <v>576</v>
      </c>
      <c r="B253" s="12" t="s">
        <v>676</v>
      </c>
      <c r="C253" s="12" t="s">
        <v>674</v>
      </c>
      <c r="D253" s="7" t="s">
        <v>577</v>
      </c>
      <c r="E253" s="7"/>
      <c r="F253" s="88">
        <f>SUM(F254)</f>
        <v>10631.499999999998</v>
      </c>
    </row>
    <row r="254" spans="1:6" ht="31.5">
      <c r="A254" s="18" t="s">
        <v>458</v>
      </c>
      <c r="B254" s="12" t="s">
        <v>676</v>
      </c>
      <c r="C254" s="12" t="s">
        <v>674</v>
      </c>
      <c r="D254" s="7" t="s">
        <v>577</v>
      </c>
      <c r="E254" s="7">
        <v>244</v>
      </c>
      <c r="F254" s="88">
        <f>SUM(F255:F262)</f>
        <v>10631.499999999998</v>
      </c>
    </row>
    <row r="255" spans="1:6" ht="47.25">
      <c r="A255" s="18" t="s">
        <v>39</v>
      </c>
      <c r="B255" s="12" t="s">
        <v>676</v>
      </c>
      <c r="C255" s="12" t="s">
        <v>674</v>
      </c>
      <c r="D255" s="7" t="s">
        <v>73</v>
      </c>
      <c r="E255" s="7">
        <v>244</v>
      </c>
      <c r="F255" s="88">
        <v>3150.7</v>
      </c>
    </row>
    <row r="256" spans="1:6" ht="47.25">
      <c r="A256" s="18" t="s">
        <v>40</v>
      </c>
      <c r="B256" s="12" t="s">
        <v>676</v>
      </c>
      <c r="C256" s="12" t="s">
        <v>674</v>
      </c>
      <c r="D256" s="7" t="s">
        <v>74</v>
      </c>
      <c r="E256" s="7">
        <v>244</v>
      </c>
      <c r="F256" s="88">
        <v>1070.7</v>
      </c>
    </row>
    <row r="257" spans="1:6" ht="47.25">
      <c r="A257" s="18" t="s">
        <v>41</v>
      </c>
      <c r="B257" s="12" t="s">
        <v>676</v>
      </c>
      <c r="C257" s="12" t="s">
        <v>674</v>
      </c>
      <c r="D257" s="7" t="s">
        <v>75</v>
      </c>
      <c r="E257" s="7">
        <v>244</v>
      </c>
      <c r="F257" s="88">
        <v>845.8</v>
      </c>
    </row>
    <row r="258" spans="1:6" ht="47.25">
      <c r="A258" s="18" t="s">
        <v>42</v>
      </c>
      <c r="B258" s="12" t="s">
        <v>676</v>
      </c>
      <c r="C258" s="12" t="s">
        <v>674</v>
      </c>
      <c r="D258" s="7" t="s">
        <v>76</v>
      </c>
      <c r="E258" s="7">
        <v>244</v>
      </c>
      <c r="F258" s="88">
        <v>708.7</v>
      </c>
    </row>
    <row r="259" spans="1:6" ht="31.5">
      <c r="A259" s="18" t="s">
        <v>43</v>
      </c>
      <c r="B259" s="12" t="s">
        <v>676</v>
      </c>
      <c r="C259" s="12" t="s">
        <v>674</v>
      </c>
      <c r="D259" s="7" t="s">
        <v>77</v>
      </c>
      <c r="E259" s="7">
        <v>244</v>
      </c>
      <c r="F259" s="88">
        <v>377.5</v>
      </c>
    </row>
    <row r="260" spans="1:6" ht="47.25">
      <c r="A260" s="18" t="s">
        <v>44</v>
      </c>
      <c r="B260" s="12" t="s">
        <v>676</v>
      </c>
      <c r="C260" s="12" t="s">
        <v>674</v>
      </c>
      <c r="D260" s="7" t="s">
        <v>78</v>
      </c>
      <c r="E260" s="7">
        <v>244</v>
      </c>
      <c r="F260" s="88">
        <v>428.2</v>
      </c>
    </row>
    <row r="261" spans="1:6" ht="47.25">
      <c r="A261" s="18" t="s">
        <v>45</v>
      </c>
      <c r="B261" s="12" t="s">
        <v>676</v>
      </c>
      <c r="C261" s="12" t="s">
        <v>674</v>
      </c>
      <c r="D261" s="7" t="s">
        <v>79</v>
      </c>
      <c r="E261" s="7">
        <v>244</v>
      </c>
      <c r="F261" s="88">
        <v>3317.6</v>
      </c>
    </row>
    <row r="262" spans="1:6" ht="47.25">
      <c r="A262" s="18" t="s">
        <v>46</v>
      </c>
      <c r="B262" s="12" t="s">
        <v>676</v>
      </c>
      <c r="C262" s="12" t="s">
        <v>674</v>
      </c>
      <c r="D262" s="7" t="s">
        <v>80</v>
      </c>
      <c r="E262" s="7">
        <v>244</v>
      </c>
      <c r="F262" s="88">
        <v>732.3</v>
      </c>
    </row>
    <row r="263" spans="1:6" ht="31.5">
      <c r="A263" s="18" t="s">
        <v>492</v>
      </c>
      <c r="B263" s="12" t="s">
        <v>676</v>
      </c>
      <c r="C263" s="12" t="s">
        <v>674</v>
      </c>
      <c r="D263" s="7" t="s">
        <v>493</v>
      </c>
      <c r="E263" s="7"/>
      <c r="F263" s="88">
        <f>SUM(F264)</f>
        <v>10332.8</v>
      </c>
    </row>
    <row r="264" spans="1:6" ht="47.25">
      <c r="A264" s="18" t="s">
        <v>494</v>
      </c>
      <c r="B264" s="12" t="s">
        <v>676</v>
      </c>
      <c r="C264" s="12" t="s">
        <v>674</v>
      </c>
      <c r="D264" s="7" t="s">
        <v>495</v>
      </c>
      <c r="E264" s="7"/>
      <c r="F264" s="88">
        <f>SUM(F265,F267)</f>
        <v>10332.8</v>
      </c>
    </row>
    <row r="265" spans="1:6" ht="15.75">
      <c r="A265" s="18" t="s">
        <v>795</v>
      </c>
      <c r="B265" s="12" t="s">
        <v>676</v>
      </c>
      <c r="C265" s="12" t="s">
        <v>674</v>
      </c>
      <c r="D265" s="7" t="s">
        <v>796</v>
      </c>
      <c r="E265" s="7"/>
      <c r="F265" s="88">
        <f>SUM(F266)</f>
        <v>7352.8</v>
      </c>
    </row>
    <row r="266" spans="1:6" ht="15" customHeight="1">
      <c r="A266" s="18" t="s">
        <v>792</v>
      </c>
      <c r="B266" s="12" t="s">
        <v>676</v>
      </c>
      <c r="C266" s="12" t="s">
        <v>674</v>
      </c>
      <c r="D266" s="7" t="s">
        <v>796</v>
      </c>
      <c r="E266" s="7" t="s">
        <v>798</v>
      </c>
      <c r="F266" s="88">
        <v>7352.8</v>
      </c>
    </row>
    <row r="267" spans="1:6" ht="31.5">
      <c r="A267" s="18" t="s">
        <v>496</v>
      </c>
      <c r="B267" s="12" t="s">
        <v>676</v>
      </c>
      <c r="C267" s="12" t="s">
        <v>674</v>
      </c>
      <c r="D267" s="7" t="s">
        <v>26</v>
      </c>
      <c r="E267" s="7"/>
      <c r="F267" s="88">
        <f>SUM(F268)</f>
        <v>2980</v>
      </c>
    </row>
    <row r="268" spans="1:6" ht="15.75" customHeight="1">
      <c r="A268" s="18" t="s">
        <v>792</v>
      </c>
      <c r="B268" s="12" t="s">
        <v>676</v>
      </c>
      <c r="C268" s="12" t="s">
        <v>674</v>
      </c>
      <c r="D268" s="7" t="s">
        <v>26</v>
      </c>
      <c r="E268" s="7" t="s">
        <v>798</v>
      </c>
      <c r="F268" s="88">
        <v>2980</v>
      </c>
    </row>
    <row r="269" spans="1:6" ht="15.75">
      <c r="A269" s="17" t="s">
        <v>578</v>
      </c>
      <c r="B269" s="11" t="s">
        <v>677</v>
      </c>
      <c r="C269" s="11" t="s">
        <v>679</v>
      </c>
      <c r="D269" s="6"/>
      <c r="E269" s="6"/>
      <c r="F269" s="87">
        <f>SUM(F270,F282,F308,F317)</f>
        <v>565630.2999999999</v>
      </c>
    </row>
    <row r="270" spans="1:6" ht="15.75">
      <c r="A270" s="17" t="s">
        <v>579</v>
      </c>
      <c r="B270" s="11" t="s">
        <v>677</v>
      </c>
      <c r="C270" s="11" t="s">
        <v>672</v>
      </c>
      <c r="D270" s="6"/>
      <c r="E270" s="6"/>
      <c r="F270" s="87">
        <f>SUM(F271,F278)</f>
        <v>51757.2</v>
      </c>
    </row>
    <row r="271" spans="1:6" ht="47.25">
      <c r="A271" s="18" t="s">
        <v>580</v>
      </c>
      <c r="B271" s="12" t="s">
        <v>677</v>
      </c>
      <c r="C271" s="12" t="s">
        <v>672</v>
      </c>
      <c r="D271" s="7" t="s">
        <v>581</v>
      </c>
      <c r="E271" s="7"/>
      <c r="F271" s="88">
        <f>SUM(F272,F275)</f>
        <v>49757.2</v>
      </c>
    </row>
    <row r="272" spans="1:6" ht="47.25">
      <c r="A272" s="18" t="s">
        <v>582</v>
      </c>
      <c r="B272" s="12" t="s">
        <v>677</v>
      </c>
      <c r="C272" s="12" t="s">
        <v>672</v>
      </c>
      <c r="D272" s="7" t="s">
        <v>583</v>
      </c>
      <c r="E272" s="7"/>
      <c r="F272" s="88">
        <f>SUM(F273)</f>
        <v>33917.4</v>
      </c>
    </row>
    <row r="273" spans="1:6" ht="30.75" customHeight="1">
      <c r="A273" s="18" t="s">
        <v>584</v>
      </c>
      <c r="B273" s="12" t="s">
        <v>677</v>
      </c>
      <c r="C273" s="12" t="s">
        <v>672</v>
      </c>
      <c r="D273" s="7" t="s">
        <v>585</v>
      </c>
      <c r="E273" s="7"/>
      <c r="F273" s="88">
        <f>SUM(F274)</f>
        <v>33917.4</v>
      </c>
    </row>
    <row r="274" spans="1:6" ht="47.25">
      <c r="A274" s="18" t="s">
        <v>588</v>
      </c>
      <c r="B274" s="12" t="s">
        <v>677</v>
      </c>
      <c r="C274" s="12" t="s">
        <v>672</v>
      </c>
      <c r="D274" s="7" t="s">
        <v>585</v>
      </c>
      <c r="E274" s="7">
        <v>611</v>
      </c>
      <c r="F274" s="88">
        <v>33917.4</v>
      </c>
    </row>
    <row r="275" spans="1:6" ht="32.25" customHeight="1">
      <c r="A275" s="18" t="s">
        <v>589</v>
      </c>
      <c r="B275" s="12" t="s">
        <v>677</v>
      </c>
      <c r="C275" s="12" t="s">
        <v>672</v>
      </c>
      <c r="D275" s="7" t="s">
        <v>590</v>
      </c>
      <c r="E275" s="7"/>
      <c r="F275" s="88">
        <f>SUM(F276)</f>
        <v>15839.8</v>
      </c>
    </row>
    <row r="276" spans="1:6" ht="15.75">
      <c r="A276" s="18" t="s">
        <v>591</v>
      </c>
      <c r="B276" s="12" t="s">
        <v>677</v>
      </c>
      <c r="C276" s="12" t="s">
        <v>672</v>
      </c>
      <c r="D276" s="7" t="s">
        <v>592</v>
      </c>
      <c r="E276" s="7"/>
      <c r="F276" s="88">
        <f>SUM(F277)</f>
        <v>15839.8</v>
      </c>
    </row>
    <row r="277" spans="1:6" ht="47.25">
      <c r="A277" s="18" t="s">
        <v>588</v>
      </c>
      <c r="B277" s="12" t="s">
        <v>677</v>
      </c>
      <c r="C277" s="12" t="s">
        <v>672</v>
      </c>
      <c r="D277" s="7" t="s">
        <v>592</v>
      </c>
      <c r="E277" s="7">
        <v>611</v>
      </c>
      <c r="F277" s="88">
        <v>15839.8</v>
      </c>
    </row>
    <row r="278" spans="1:6" ht="32.25">
      <c r="A278" s="18" t="s">
        <v>446</v>
      </c>
      <c r="B278" s="12" t="s">
        <v>677</v>
      </c>
      <c r="C278" s="12" t="s">
        <v>672</v>
      </c>
      <c r="D278" s="7" t="s">
        <v>447</v>
      </c>
      <c r="E278" s="55"/>
      <c r="F278" s="88">
        <f>SUM(F279)</f>
        <v>2000</v>
      </c>
    </row>
    <row r="279" spans="1:6" ht="32.25">
      <c r="A279" s="18" t="s">
        <v>448</v>
      </c>
      <c r="B279" s="12" t="s">
        <v>677</v>
      </c>
      <c r="C279" s="12" t="s">
        <v>672</v>
      </c>
      <c r="D279" s="7" t="s">
        <v>449</v>
      </c>
      <c r="E279" s="55"/>
      <c r="F279" s="88">
        <f>SUM(F280)</f>
        <v>2000</v>
      </c>
    </row>
    <row r="280" spans="1:6" ht="95.25" customHeight="1">
      <c r="A280" s="18" t="s">
        <v>450</v>
      </c>
      <c r="B280" s="12" t="s">
        <v>677</v>
      </c>
      <c r="C280" s="12" t="s">
        <v>672</v>
      </c>
      <c r="D280" s="7" t="s">
        <v>451</v>
      </c>
      <c r="E280" s="55"/>
      <c r="F280" s="88">
        <f>SUM(F281)</f>
        <v>2000</v>
      </c>
    </row>
    <row r="281" spans="1:6" ht="15.75">
      <c r="A281" s="18" t="s">
        <v>611</v>
      </c>
      <c r="B281" s="12" t="s">
        <v>677</v>
      </c>
      <c r="C281" s="12" t="s">
        <v>672</v>
      </c>
      <c r="D281" s="7" t="s">
        <v>451</v>
      </c>
      <c r="E281" s="7">
        <v>612</v>
      </c>
      <c r="F281" s="88">
        <v>2000</v>
      </c>
    </row>
    <row r="282" spans="1:6" ht="15.75">
      <c r="A282" s="17" t="s">
        <v>593</v>
      </c>
      <c r="B282" s="11" t="s">
        <v>677</v>
      </c>
      <c r="C282" s="11" t="s">
        <v>673</v>
      </c>
      <c r="D282" s="6"/>
      <c r="E282" s="6"/>
      <c r="F282" s="87">
        <f>SUM(F283,F299)</f>
        <v>505851.5</v>
      </c>
    </row>
    <row r="283" spans="1:6" ht="47.25">
      <c r="A283" s="18" t="s">
        <v>580</v>
      </c>
      <c r="B283" s="12" t="s">
        <v>677</v>
      </c>
      <c r="C283" s="12" t="s">
        <v>673</v>
      </c>
      <c r="D283" s="7" t="s">
        <v>581</v>
      </c>
      <c r="E283" s="7"/>
      <c r="F283" s="88">
        <f>SUM(F284,F291)</f>
        <v>490810.3</v>
      </c>
    </row>
    <row r="284" spans="1:6" ht="47.25">
      <c r="A284" s="18" t="s">
        <v>582</v>
      </c>
      <c r="B284" s="12" t="s">
        <v>677</v>
      </c>
      <c r="C284" s="12" t="s">
        <v>673</v>
      </c>
      <c r="D284" s="7" t="s">
        <v>583</v>
      </c>
      <c r="E284" s="7"/>
      <c r="F284" s="88">
        <f>SUM(F285,F287,F289)</f>
        <v>328429</v>
      </c>
    </row>
    <row r="285" spans="1:6" ht="48.75" customHeight="1">
      <c r="A285" s="18" t="s">
        <v>594</v>
      </c>
      <c r="B285" s="12" t="s">
        <v>677</v>
      </c>
      <c r="C285" s="12" t="s">
        <v>673</v>
      </c>
      <c r="D285" s="7" t="s">
        <v>595</v>
      </c>
      <c r="E285" s="7"/>
      <c r="F285" s="88">
        <f>SUM(F286)</f>
        <v>230506.1</v>
      </c>
    </row>
    <row r="286" spans="1:6" ht="47.25">
      <c r="A286" s="18" t="s">
        <v>588</v>
      </c>
      <c r="B286" s="12" t="s">
        <v>677</v>
      </c>
      <c r="C286" s="12" t="s">
        <v>673</v>
      </c>
      <c r="D286" s="7" t="s">
        <v>595</v>
      </c>
      <c r="E286" s="7">
        <v>611</v>
      </c>
      <c r="F286" s="88">
        <v>230506.1</v>
      </c>
    </row>
    <row r="287" spans="1:6" ht="47.25">
      <c r="A287" s="18" t="s">
        <v>596</v>
      </c>
      <c r="B287" s="12" t="s">
        <v>677</v>
      </c>
      <c r="C287" s="12" t="s">
        <v>673</v>
      </c>
      <c r="D287" s="7" t="s">
        <v>597</v>
      </c>
      <c r="E287" s="7"/>
      <c r="F287" s="88">
        <f>SUM(F288)</f>
        <v>51239.2</v>
      </c>
    </row>
    <row r="288" spans="1:6" ht="47.25">
      <c r="A288" s="18" t="s">
        <v>598</v>
      </c>
      <c r="B288" s="12" t="s">
        <v>677</v>
      </c>
      <c r="C288" s="12" t="s">
        <v>673</v>
      </c>
      <c r="D288" s="7" t="s">
        <v>597</v>
      </c>
      <c r="E288" s="7">
        <v>621</v>
      </c>
      <c r="F288" s="88">
        <v>51239.2</v>
      </c>
    </row>
    <row r="289" spans="1:6" ht="47.25">
      <c r="A289" s="18" t="s">
        <v>599</v>
      </c>
      <c r="B289" s="12" t="s">
        <v>677</v>
      </c>
      <c r="C289" s="12" t="s">
        <v>673</v>
      </c>
      <c r="D289" s="7" t="s">
        <v>600</v>
      </c>
      <c r="E289" s="7"/>
      <c r="F289" s="88">
        <f>SUM(F290)</f>
        <v>46683.7</v>
      </c>
    </row>
    <row r="290" spans="1:6" ht="47.25">
      <c r="A290" s="18" t="s">
        <v>588</v>
      </c>
      <c r="B290" s="12" t="s">
        <v>677</v>
      </c>
      <c r="C290" s="12" t="s">
        <v>673</v>
      </c>
      <c r="D290" s="7" t="s">
        <v>600</v>
      </c>
      <c r="E290" s="7">
        <v>611</v>
      </c>
      <c r="F290" s="88">
        <v>46683.7</v>
      </c>
    </row>
    <row r="291" spans="1:6" ht="32.25" customHeight="1">
      <c r="A291" s="18" t="s">
        <v>589</v>
      </c>
      <c r="B291" s="12" t="s">
        <v>677</v>
      </c>
      <c r="C291" s="12" t="s">
        <v>673</v>
      </c>
      <c r="D291" s="7" t="s">
        <v>590</v>
      </c>
      <c r="E291" s="7"/>
      <c r="F291" s="88">
        <f>SUM(F292,F295,F297)</f>
        <v>162381.3</v>
      </c>
    </row>
    <row r="292" spans="1:6" ht="15" customHeight="1">
      <c r="A292" s="18" t="s">
        <v>601</v>
      </c>
      <c r="B292" s="12" t="s">
        <v>677</v>
      </c>
      <c r="C292" s="12" t="s">
        <v>673</v>
      </c>
      <c r="D292" s="7" t="s">
        <v>602</v>
      </c>
      <c r="E292" s="7"/>
      <c r="F292" s="88">
        <f>SUM(F293:F294)</f>
        <v>144079.9</v>
      </c>
    </row>
    <row r="293" spans="1:6" ht="47.25">
      <c r="A293" s="18" t="s">
        <v>588</v>
      </c>
      <c r="B293" s="12" t="s">
        <v>677</v>
      </c>
      <c r="C293" s="12" t="s">
        <v>673</v>
      </c>
      <c r="D293" s="7" t="s">
        <v>602</v>
      </c>
      <c r="E293" s="7">
        <v>611</v>
      </c>
      <c r="F293" s="88">
        <v>116279.9</v>
      </c>
    </row>
    <row r="294" spans="1:6" ht="16.5" customHeight="1">
      <c r="A294" s="18" t="s">
        <v>611</v>
      </c>
      <c r="B294" s="12" t="s">
        <v>677</v>
      </c>
      <c r="C294" s="12" t="s">
        <v>673</v>
      </c>
      <c r="D294" s="7" t="s">
        <v>602</v>
      </c>
      <c r="E294" s="7">
        <v>612</v>
      </c>
      <c r="F294" s="88">
        <v>27800</v>
      </c>
    </row>
    <row r="295" spans="1:6" ht="16.5" customHeight="1">
      <c r="A295" s="18" t="s">
        <v>603</v>
      </c>
      <c r="B295" s="12" t="s">
        <v>677</v>
      </c>
      <c r="C295" s="12" t="s">
        <v>673</v>
      </c>
      <c r="D295" s="7" t="s">
        <v>604</v>
      </c>
      <c r="E295" s="7"/>
      <c r="F295" s="88">
        <f>SUM(F296)</f>
        <v>9236.8</v>
      </c>
    </row>
    <row r="296" spans="1:6" ht="47.25">
      <c r="A296" s="18" t="s">
        <v>598</v>
      </c>
      <c r="B296" s="12" t="s">
        <v>677</v>
      </c>
      <c r="C296" s="12" t="s">
        <v>673</v>
      </c>
      <c r="D296" s="7" t="s">
        <v>604</v>
      </c>
      <c r="E296" s="7">
        <v>621</v>
      </c>
      <c r="F296" s="88">
        <v>9236.8</v>
      </c>
    </row>
    <row r="297" spans="1:6" ht="17.25" customHeight="1">
      <c r="A297" s="18" t="s">
        <v>605</v>
      </c>
      <c r="B297" s="12" t="s">
        <v>677</v>
      </c>
      <c r="C297" s="12" t="s">
        <v>673</v>
      </c>
      <c r="D297" s="7" t="s">
        <v>606</v>
      </c>
      <c r="E297" s="7"/>
      <c r="F297" s="88">
        <f>SUM(F298)</f>
        <v>9064.6</v>
      </c>
    </row>
    <row r="298" spans="1:6" ht="47.25">
      <c r="A298" s="18" t="s">
        <v>588</v>
      </c>
      <c r="B298" s="12" t="s">
        <v>677</v>
      </c>
      <c r="C298" s="12" t="s">
        <v>673</v>
      </c>
      <c r="D298" s="7" t="s">
        <v>606</v>
      </c>
      <c r="E298" s="7">
        <v>611</v>
      </c>
      <c r="F298" s="88">
        <v>9064.6</v>
      </c>
    </row>
    <row r="299" spans="1:6" ht="32.25">
      <c r="A299" s="18" t="s">
        <v>446</v>
      </c>
      <c r="B299" s="12" t="s">
        <v>677</v>
      </c>
      <c r="C299" s="12" t="s">
        <v>673</v>
      </c>
      <c r="D299" s="7" t="s">
        <v>447</v>
      </c>
      <c r="E299" s="55"/>
      <c r="F299" s="88">
        <f>SUM(F300)</f>
        <v>15041.2</v>
      </c>
    </row>
    <row r="300" spans="1:6" ht="32.25">
      <c r="A300" s="18" t="s">
        <v>448</v>
      </c>
      <c r="B300" s="12" t="s">
        <v>677</v>
      </c>
      <c r="C300" s="12" t="s">
        <v>673</v>
      </c>
      <c r="D300" s="7" t="s">
        <v>449</v>
      </c>
      <c r="E300" s="55"/>
      <c r="F300" s="88">
        <f>SUM(F301,F305)</f>
        <v>15041.2</v>
      </c>
    </row>
    <row r="301" spans="1:6" ht="96.75" customHeight="1">
      <c r="A301" s="18" t="s">
        <v>450</v>
      </c>
      <c r="B301" s="12" t="s">
        <v>677</v>
      </c>
      <c r="C301" s="12" t="s">
        <v>673</v>
      </c>
      <c r="D301" s="7" t="s">
        <v>451</v>
      </c>
      <c r="E301" s="55"/>
      <c r="F301" s="88">
        <f>SUM(F302:F304)</f>
        <v>14277.5</v>
      </c>
    </row>
    <row r="302" spans="1:6" ht="31.5">
      <c r="A302" s="18" t="s">
        <v>607</v>
      </c>
      <c r="B302" s="12" t="s">
        <v>677</v>
      </c>
      <c r="C302" s="12" t="s">
        <v>673</v>
      </c>
      <c r="D302" s="7" t="s">
        <v>451</v>
      </c>
      <c r="E302" s="7">
        <v>313</v>
      </c>
      <c r="F302" s="88">
        <v>12165.6</v>
      </c>
    </row>
    <row r="303" spans="1:6" ht="15.75">
      <c r="A303" s="18" t="s">
        <v>611</v>
      </c>
      <c r="B303" s="12" t="s">
        <v>677</v>
      </c>
      <c r="C303" s="12" t="s">
        <v>673</v>
      </c>
      <c r="D303" s="7" t="s">
        <v>451</v>
      </c>
      <c r="E303" s="7">
        <v>612</v>
      </c>
      <c r="F303" s="88">
        <v>1695.6</v>
      </c>
    </row>
    <row r="304" spans="1:6" ht="15.75">
      <c r="A304" s="18" t="s">
        <v>656</v>
      </c>
      <c r="B304" s="12" t="s">
        <v>677</v>
      </c>
      <c r="C304" s="12" t="s">
        <v>673</v>
      </c>
      <c r="D304" s="7" t="s">
        <v>451</v>
      </c>
      <c r="E304" s="7">
        <v>622</v>
      </c>
      <c r="F304" s="88">
        <v>416.3</v>
      </c>
    </row>
    <row r="305" spans="1:6" ht="79.5" customHeight="1">
      <c r="A305" s="18" t="s">
        <v>489</v>
      </c>
      <c r="B305" s="12" t="s">
        <v>677</v>
      </c>
      <c r="C305" s="12" t="s">
        <v>673</v>
      </c>
      <c r="D305" s="7" t="s">
        <v>490</v>
      </c>
      <c r="E305" s="55"/>
      <c r="F305" s="88">
        <f>SUM(F306:F307)</f>
        <v>763.7</v>
      </c>
    </row>
    <row r="306" spans="1:6" ht="15.75">
      <c r="A306" s="18" t="s">
        <v>611</v>
      </c>
      <c r="B306" s="12" t="s">
        <v>677</v>
      </c>
      <c r="C306" s="12" t="s">
        <v>673</v>
      </c>
      <c r="D306" s="7" t="s">
        <v>490</v>
      </c>
      <c r="E306" s="7">
        <v>612</v>
      </c>
      <c r="F306" s="88">
        <v>400.2</v>
      </c>
    </row>
    <row r="307" spans="1:6" ht="15.75">
      <c r="A307" s="18" t="s">
        <v>656</v>
      </c>
      <c r="B307" s="12" t="s">
        <v>677</v>
      </c>
      <c r="C307" s="12" t="s">
        <v>673</v>
      </c>
      <c r="D307" s="7" t="s">
        <v>490</v>
      </c>
      <c r="E307" s="7">
        <v>622</v>
      </c>
      <c r="F307" s="88">
        <v>363.5</v>
      </c>
    </row>
    <row r="308" spans="1:6" ht="15.75">
      <c r="A308" s="17" t="s">
        <v>608</v>
      </c>
      <c r="B308" s="11" t="s">
        <v>677</v>
      </c>
      <c r="C308" s="11" t="s">
        <v>677</v>
      </c>
      <c r="D308" s="6"/>
      <c r="E308" s="6"/>
      <c r="F308" s="87">
        <f>SUM(F309)</f>
        <v>6111.6</v>
      </c>
    </row>
    <row r="309" spans="1:6" ht="47.25">
      <c r="A309" s="18" t="s">
        <v>580</v>
      </c>
      <c r="B309" s="12" t="s">
        <v>677</v>
      </c>
      <c r="C309" s="12" t="s">
        <v>677</v>
      </c>
      <c r="D309" s="7" t="s">
        <v>581</v>
      </c>
      <c r="E309" s="7"/>
      <c r="F309" s="88">
        <f>SUM(F310)</f>
        <v>6111.6</v>
      </c>
    </row>
    <row r="310" spans="1:6" ht="47.25">
      <c r="A310" s="18" t="s">
        <v>582</v>
      </c>
      <c r="B310" s="12" t="s">
        <v>677</v>
      </c>
      <c r="C310" s="12" t="s">
        <v>677</v>
      </c>
      <c r="D310" s="7" t="s">
        <v>583</v>
      </c>
      <c r="E310" s="7"/>
      <c r="F310" s="88">
        <f>SUM(F311,F313)</f>
        <v>6111.6</v>
      </c>
    </row>
    <row r="311" spans="1:6" ht="16.5" customHeight="1">
      <c r="A311" s="18" t="s">
        <v>803</v>
      </c>
      <c r="B311" s="12" t="s">
        <v>677</v>
      </c>
      <c r="C311" s="12" t="s">
        <v>677</v>
      </c>
      <c r="D311" s="7" t="s">
        <v>804</v>
      </c>
      <c r="E311" s="7"/>
      <c r="F311" s="88">
        <f>SUM(F312)</f>
        <v>2436</v>
      </c>
    </row>
    <row r="312" spans="1:6" ht="15.75">
      <c r="A312" s="18" t="s">
        <v>611</v>
      </c>
      <c r="B312" s="12" t="s">
        <v>677</v>
      </c>
      <c r="C312" s="12" t="s">
        <v>677</v>
      </c>
      <c r="D312" s="7" t="s">
        <v>804</v>
      </c>
      <c r="E312" s="7" t="s">
        <v>805</v>
      </c>
      <c r="F312" s="88">
        <v>2436</v>
      </c>
    </row>
    <row r="313" spans="1:6" ht="31.5">
      <c r="A313" s="18" t="s">
        <v>609</v>
      </c>
      <c r="B313" s="12" t="s">
        <v>677</v>
      </c>
      <c r="C313" s="12" t="s">
        <v>677</v>
      </c>
      <c r="D313" s="7" t="s">
        <v>610</v>
      </c>
      <c r="E313" s="7"/>
      <c r="F313" s="88">
        <f>SUM(F314:F316)</f>
        <v>3675.6</v>
      </c>
    </row>
    <row r="314" spans="1:6" ht="31.5">
      <c r="A314" s="18" t="s">
        <v>458</v>
      </c>
      <c r="B314" s="12" t="s">
        <v>677</v>
      </c>
      <c r="C314" s="12" t="s">
        <v>677</v>
      </c>
      <c r="D314" s="7" t="s">
        <v>610</v>
      </c>
      <c r="E314" s="7">
        <v>244</v>
      </c>
      <c r="F314" s="88">
        <v>578.5</v>
      </c>
    </row>
    <row r="315" spans="1:6" ht="15.75">
      <c r="A315" s="18" t="s">
        <v>611</v>
      </c>
      <c r="B315" s="12" t="s">
        <v>677</v>
      </c>
      <c r="C315" s="12" t="s">
        <v>677</v>
      </c>
      <c r="D315" s="7" t="s">
        <v>610</v>
      </c>
      <c r="E315" s="7">
        <v>612</v>
      </c>
      <c r="F315" s="88">
        <v>2837.1</v>
      </c>
    </row>
    <row r="316" spans="1:6" ht="15.75">
      <c r="A316" s="18" t="s">
        <v>656</v>
      </c>
      <c r="B316" s="12" t="s">
        <v>677</v>
      </c>
      <c r="C316" s="12" t="s">
        <v>677</v>
      </c>
      <c r="D316" s="7" t="s">
        <v>610</v>
      </c>
      <c r="E316" s="7">
        <v>622</v>
      </c>
      <c r="F316" s="88">
        <v>260</v>
      </c>
    </row>
    <row r="317" spans="1:6" ht="15.75">
      <c r="A317" s="17" t="s">
        <v>612</v>
      </c>
      <c r="B317" s="11" t="s">
        <v>677</v>
      </c>
      <c r="C317" s="11" t="s">
        <v>681</v>
      </c>
      <c r="D317" s="6"/>
      <c r="E317" s="6"/>
      <c r="F317" s="87">
        <f>SUM(F318,F326)</f>
        <v>1910</v>
      </c>
    </row>
    <row r="318" spans="1:6" ht="47.25">
      <c r="A318" s="18" t="s">
        <v>580</v>
      </c>
      <c r="B318" s="12" t="s">
        <v>677</v>
      </c>
      <c r="C318" s="12" t="s">
        <v>681</v>
      </c>
      <c r="D318" s="7" t="s">
        <v>581</v>
      </c>
      <c r="E318" s="7"/>
      <c r="F318" s="88">
        <f>SUM(F319)</f>
        <v>1670</v>
      </c>
    </row>
    <row r="319" spans="1:6" ht="47.25">
      <c r="A319" s="18" t="s">
        <v>582</v>
      </c>
      <c r="B319" s="12" t="s">
        <v>677</v>
      </c>
      <c r="C319" s="12" t="s">
        <v>681</v>
      </c>
      <c r="D319" s="7" t="s">
        <v>583</v>
      </c>
      <c r="E319" s="7"/>
      <c r="F319" s="88">
        <f>SUM(F320,F322,F324)</f>
        <v>1670</v>
      </c>
    </row>
    <row r="320" spans="1:6" ht="15.75">
      <c r="A320" s="18" t="s">
        <v>613</v>
      </c>
      <c r="B320" s="12" t="s">
        <v>677</v>
      </c>
      <c r="C320" s="12" t="s">
        <v>681</v>
      </c>
      <c r="D320" s="7" t="s">
        <v>614</v>
      </c>
      <c r="E320" s="7"/>
      <c r="F320" s="88">
        <f>SUM(F321)</f>
        <v>50</v>
      </c>
    </row>
    <row r="321" spans="1:6" ht="31.5">
      <c r="A321" s="18" t="s">
        <v>458</v>
      </c>
      <c r="B321" s="12" t="s">
        <v>677</v>
      </c>
      <c r="C321" s="12" t="s">
        <v>681</v>
      </c>
      <c r="D321" s="7" t="s">
        <v>614</v>
      </c>
      <c r="E321" s="7">
        <v>244</v>
      </c>
      <c r="F321" s="88">
        <v>50</v>
      </c>
    </row>
    <row r="322" spans="1:6" ht="31.5">
      <c r="A322" s="18" t="s">
        <v>615</v>
      </c>
      <c r="B322" s="12" t="s">
        <v>677</v>
      </c>
      <c r="C322" s="12" t="s">
        <v>681</v>
      </c>
      <c r="D322" s="7" t="s">
        <v>616</v>
      </c>
      <c r="E322" s="7"/>
      <c r="F322" s="88">
        <f>SUM(F323)</f>
        <v>1510</v>
      </c>
    </row>
    <row r="323" spans="1:6" ht="31.5">
      <c r="A323" s="18" t="s">
        <v>458</v>
      </c>
      <c r="B323" s="12" t="s">
        <v>677</v>
      </c>
      <c r="C323" s="12" t="s">
        <v>681</v>
      </c>
      <c r="D323" s="7" t="s">
        <v>616</v>
      </c>
      <c r="E323" s="7">
        <v>244</v>
      </c>
      <c r="F323" s="88">
        <v>1510</v>
      </c>
    </row>
    <row r="324" spans="1:6" ht="15.75">
      <c r="A324" s="18" t="s">
        <v>617</v>
      </c>
      <c r="B324" s="12" t="s">
        <v>677</v>
      </c>
      <c r="C324" s="12" t="s">
        <v>681</v>
      </c>
      <c r="D324" s="7" t="s">
        <v>618</v>
      </c>
      <c r="E324" s="7"/>
      <c r="F324" s="88">
        <f>SUM(F325)</f>
        <v>110</v>
      </c>
    </row>
    <row r="325" spans="1:6" ht="31.5">
      <c r="A325" s="18" t="s">
        <v>458</v>
      </c>
      <c r="B325" s="12" t="s">
        <v>677</v>
      </c>
      <c r="C325" s="12" t="s">
        <v>681</v>
      </c>
      <c r="D325" s="7" t="s">
        <v>618</v>
      </c>
      <c r="E325" s="7">
        <v>244</v>
      </c>
      <c r="F325" s="88">
        <v>110</v>
      </c>
    </row>
    <row r="326" spans="1:6" ht="31.5">
      <c r="A326" s="18" t="s">
        <v>619</v>
      </c>
      <c r="B326" s="12" t="s">
        <v>677</v>
      </c>
      <c r="C326" s="12" t="s">
        <v>681</v>
      </c>
      <c r="D326" s="7" t="s">
        <v>620</v>
      </c>
      <c r="E326" s="7"/>
      <c r="F326" s="88">
        <f>SUM(F327)</f>
        <v>240</v>
      </c>
    </row>
    <row r="327" spans="1:6" ht="31.5">
      <c r="A327" s="18" t="s">
        <v>458</v>
      </c>
      <c r="B327" s="12" t="s">
        <v>677</v>
      </c>
      <c r="C327" s="12" t="s">
        <v>681</v>
      </c>
      <c r="D327" s="7" t="s">
        <v>620</v>
      </c>
      <c r="E327" s="7">
        <v>244</v>
      </c>
      <c r="F327" s="88">
        <v>240</v>
      </c>
    </row>
    <row r="328" spans="1:6" ht="15.75">
      <c r="A328" s="17" t="s">
        <v>621</v>
      </c>
      <c r="B328" s="11" t="s">
        <v>678</v>
      </c>
      <c r="C328" s="11" t="s">
        <v>679</v>
      </c>
      <c r="D328" s="6"/>
      <c r="E328" s="6"/>
      <c r="F328" s="87">
        <f>SUM(F329)</f>
        <v>87753.7</v>
      </c>
    </row>
    <row r="329" spans="1:6" ht="15.75">
      <c r="A329" s="17" t="s">
        <v>622</v>
      </c>
      <c r="B329" s="11" t="s">
        <v>678</v>
      </c>
      <c r="C329" s="11" t="s">
        <v>672</v>
      </c>
      <c r="D329" s="6"/>
      <c r="E329" s="6"/>
      <c r="F329" s="87">
        <f>SUM(F330,F345,F349)</f>
        <v>87753.7</v>
      </c>
    </row>
    <row r="330" spans="1:6" ht="47.25">
      <c r="A330" s="18" t="s">
        <v>580</v>
      </c>
      <c r="B330" s="12" t="s">
        <v>678</v>
      </c>
      <c r="C330" s="12" t="s">
        <v>672</v>
      </c>
      <c r="D330" s="7" t="s">
        <v>581</v>
      </c>
      <c r="E330" s="7"/>
      <c r="F330" s="88">
        <f>SUM(F331,F337)</f>
        <v>82283</v>
      </c>
    </row>
    <row r="331" spans="1:6" ht="47.25">
      <c r="A331" s="18" t="s">
        <v>582</v>
      </c>
      <c r="B331" s="12" t="s">
        <v>678</v>
      </c>
      <c r="C331" s="12" t="s">
        <v>672</v>
      </c>
      <c r="D331" s="7" t="s">
        <v>583</v>
      </c>
      <c r="E331" s="7"/>
      <c r="F331" s="88">
        <f>SUM(F332,F335)</f>
        <v>915.3000000000001</v>
      </c>
    </row>
    <row r="332" spans="1:6" ht="15.75">
      <c r="A332" s="18" t="s">
        <v>623</v>
      </c>
      <c r="B332" s="12" t="s">
        <v>678</v>
      </c>
      <c r="C332" s="12" t="s">
        <v>672</v>
      </c>
      <c r="D332" s="7" t="s">
        <v>624</v>
      </c>
      <c r="E332" s="7"/>
      <c r="F332" s="88">
        <f>SUM(F333:F334)</f>
        <v>822.7</v>
      </c>
    </row>
    <row r="333" spans="1:6" ht="15.75">
      <c r="A333" s="18" t="s">
        <v>611</v>
      </c>
      <c r="B333" s="12" t="s">
        <v>678</v>
      </c>
      <c r="C333" s="12" t="s">
        <v>672</v>
      </c>
      <c r="D333" s="7" t="s">
        <v>624</v>
      </c>
      <c r="E333" s="7">
        <v>612</v>
      </c>
      <c r="F333" s="88">
        <v>21</v>
      </c>
    </row>
    <row r="334" spans="1:6" ht="15.75">
      <c r="A334" s="18" t="s">
        <v>656</v>
      </c>
      <c r="B334" s="12" t="s">
        <v>678</v>
      </c>
      <c r="C334" s="12" t="s">
        <v>672</v>
      </c>
      <c r="D334" s="7" t="s">
        <v>624</v>
      </c>
      <c r="E334" s="7">
        <v>622</v>
      </c>
      <c r="F334" s="88">
        <v>801.7</v>
      </c>
    </row>
    <row r="335" spans="1:6" ht="15.75">
      <c r="A335" s="18" t="s">
        <v>625</v>
      </c>
      <c r="B335" s="12" t="s">
        <v>678</v>
      </c>
      <c r="C335" s="12" t="s">
        <v>672</v>
      </c>
      <c r="D335" s="7" t="s">
        <v>626</v>
      </c>
      <c r="E335" s="7"/>
      <c r="F335" s="88">
        <f>SUM(F336)</f>
        <v>92.6</v>
      </c>
    </row>
    <row r="336" spans="1:6" ht="15.75">
      <c r="A336" s="18" t="s">
        <v>656</v>
      </c>
      <c r="B336" s="12" t="s">
        <v>678</v>
      </c>
      <c r="C336" s="12" t="s">
        <v>672</v>
      </c>
      <c r="D336" s="7" t="s">
        <v>626</v>
      </c>
      <c r="E336" s="7">
        <v>622</v>
      </c>
      <c r="F336" s="88">
        <v>92.6</v>
      </c>
    </row>
    <row r="337" spans="1:6" ht="32.25" customHeight="1">
      <c r="A337" s="18" t="s">
        <v>589</v>
      </c>
      <c r="B337" s="12" t="s">
        <v>678</v>
      </c>
      <c r="C337" s="12" t="s">
        <v>672</v>
      </c>
      <c r="D337" s="7" t="s">
        <v>590</v>
      </c>
      <c r="E337" s="7"/>
      <c r="F337" s="88">
        <f>SUM(F338,F341,F343)</f>
        <v>81367.7</v>
      </c>
    </row>
    <row r="338" spans="1:6" ht="30.75" customHeight="1">
      <c r="A338" s="18" t="s">
        <v>627</v>
      </c>
      <c r="B338" s="12" t="s">
        <v>678</v>
      </c>
      <c r="C338" s="12" t="s">
        <v>672</v>
      </c>
      <c r="D338" s="7" t="s">
        <v>628</v>
      </c>
      <c r="E338" s="7"/>
      <c r="F338" s="88">
        <f>SUM(F339:F340)</f>
        <v>53329.1</v>
      </c>
    </row>
    <row r="339" spans="1:6" ht="47.25">
      <c r="A339" s="18" t="s">
        <v>598</v>
      </c>
      <c r="B339" s="12" t="s">
        <v>678</v>
      </c>
      <c r="C339" s="12" t="s">
        <v>672</v>
      </c>
      <c r="D339" s="7" t="s">
        <v>628</v>
      </c>
      <c r="E339" s="7">
        <v>621</v>
      </c>
      <c r="F339" s="88">
        <v>50629.1</v>
      </c>
    </row>
    <row r="340" spans="1:6" ht="17.25" customHeight="1">
      <c r="A340" s="18" t="s">
        <v>656</v>
      </c>
      <c r="B340" s="12" t="s">
        <v>678</v>
      </c>
      <c r="C340" s="12" t="s">
        <v>672</v>
      </c>
      <c r="D340" s="7" t="s">
        <v>628</v>
      </c>
      <c r="E340" s="7">
        <v>622</v>
      </c>
      <c r="F340" s="88">
        <v>2700</v>
      </c>
    </row>
    <row r="341" spans="1:6" ht="18.75" customHeight="1">
      <c r="A341" s="18" t="s">
        <v>629</v>
      </c>
      <c r="B341" s="12" t="s">
        <v>678</v>
      </c>
      <c r="C341" s="12" t="s">
        <v>672</v>
      </c>
      <c r="D341" s="7" t="s">
        <v>630</v>
      </c>
      <c r="E341" s="7"/>
      <c r="F341" s="88">
        <f>SUM(F342)</f>
        <v>10049.3</v>
      </c>
    </row>
    <row r="342" spans="1:6" ht="47.25">
      <c r="A342" s="18" t="s">
        <v>598</v>
      </c>
      <c r="B342" s="12" t="s">
        <v>678</v>
      </c>
      <c r="C342" s="12" t="s">
        <v>672</v>
      </c>
      <c r="D342" s="7" t="s">
        <v>630</v>
      </c>
      <c r="E342" s="7">
        <v>621</v>
      </c>
      <c r="F342" s="88">
        <v>10049.3</v>
      </c>
    </row>
    <row r="343" spans="1:6" ht="15.75">
      <c r="A343" s="18" t="s">
        <v>631</v>
      </c>
      <c r="B343" s="12" t="s">
        <v>678</v>
      </c>
      <c r="C343" s="12" t="s">
        <v>672</v>
      </c>
      <c r="D343" s="7" t="s">
        <v>632</v>
      </c>
      <c r="E343" s="7"/>
      <c r="F343" s="88">
        <f>SUM(F344)</f>
        <v>17989.3</v>
      </c>
    </row>
    <row r="344" spans="1:6" ht="47.25">
      <c r="A344" s="18" t="s">
        <v>598</v>
      </c>
      <c r="B344" s="12" t="s">
        <v>678</v>
      </c>
      <c r="C344" s="12" t="s">
        <v>672</v>
      </c>
      <c r="D344" s="7" t="s">
        <v>632</v>
      </c>
      <c r="E344" s="7">
        <v>621</v>
      </c>
      <c r="F344" s="88">
        <v>17989.3</v>
      </c>
    </row>
    <row r="345" spans="1:6" ht="32.25">
      <c r="A345" s="18" t="s">
        <v>446</v>
      </c>
      <c r="B345" s="12" t="s">
        <v>678</v>
      </c>
      <c r="C345" s="12" t="s">
        <v>672</v>
      </c>
      <c r="D345" s="7" t="s">
        <v>447</v>
      </c>
      <c r="E345" s="55"/>
      <c r="F345" s="88">
        <f>SUM(F346)</f>
        <v>3784.7</v>
      </c>
    </row>
    <row r="346" spans="1:6" ht="32.25">
      <c r="A346" s="18" t="s">
        <v>448</v>
      </c>
      <c r="B346" s="12" t="s">
        <v>678</v>
      </c>
      <c r="C346" s="12" t="s">
        <v>672</v>
      </c>
      <c r="D346" s="7" t="s">
        <v>449</v>
      </c>
      <c r="E346" s="55"/>
      <c r="F346" s="88">
        <f>SUM(F347)</f>
        <v>3784.7</v>
      </c>
    </row>
    <row r="347" spans="1:6" ht="98.25" customHeight="1">
      <c r="A347" s="18" t="s">
        <v>450</v>
      </c>
      <c r="B347" s="12" t="s">
        <v>678</v>
      </c>
      <c r="C347" s="12" t="s">
        <v>672</v>
      </c>
      <c r="D347" s="7" t="s">
        <v>451</v>
      </c>
      <c r="E347" s="55"/>
      <c r="F347" s="88">
        <f>SUM(F348)</f>
        <v>3784.7</v>
      </c>
    </row>
    <row r="348" spans="1:6" ht="15.75">
      <c r="A348" s="18" t="s">
        <v>656</v>
      </c>
      <c r="B348" s="12" t="s">
        <v>678</v>
      </c>
      <c r="C348" s="12" t="s">
        <v>672</v>
      </c>
      <c r="D348" s="7" t="s">
        <v>451</v>
      </c>
      <c r="E348" s="7">
        <v>622</v>
      </c>
      <c r="F348" s="88">
        <v>3784.7</v>
      </c>
    </row>
    <row r="349" spans="1:6" ht="31.5">
      <c r="A349" s="18" t="s">
        <v>492</v>
      </c>
      <c r="B349" s="12" t="s">
        <v>678</v>
      </c>
      <c r="C349" s="12" t="s">
        <v>672</v>
      </c>
      <c r="D349" s="7" t="s">
        <v>493</v>
      </c>
      <c r="E349" s="7"/>
      <c r="F349" s="88">
        <f>SUM(F350)</f>
        <v>1686</v>
      </c>
    </row>
    <row r="350" spans="1:6" ht="47.25">
      <c r="A350" s="18" t="s">
        <v>494</v>
      </c>
      <c r="B350" s="12" t="s">
        <v>678</v>
      </c>
      <c r="C350" s="12" t="s">
        <v>672</v>
      </c>
      <c r="D350" s="7" t="s">
        <v>495</v>
      </c>
      <c r="E350" s="7"/>
      <c r="F350" s="88">
        <f>SUM(F351,F353)</f>
        <v>1686</v>
      </c>
    </row>
    <row r="351" spans="1:6" ht="31.5">
      <c r="A351" s="18" t="s">
        <v>768</v>
      </c>
      <c r="B351" s="12" t="s">
        <v>678</v>
      </c>
      <c r="C351" s="12" t="s">
        <v>672</v>
      </c>
      <c r="D351" s="7" t="s">
        <v>806</v>
      </c>
      <c r="E351" s="7"/>
      <c r="F351" s="88">
        <f>SUM(F352)</f>
        <v>1611.8</v>
      </c>
    </row>
    <row r="352" spans="1:6" ht="15.75">
      <c r="A352" s="18" t="s">
        <v>656</v>
      </c>
      <c r="B352" s="12" t="s">
        <v>678</v>
      </c>
      <c r="C352" s="12" t="s">
        <v>672</v>
      </c>
      <c r="D352" s="7" t="s">
        <v>806</v>
      </c>
      <c r="E352" s="7">
        <v>622</v>
      </c>
      <c r="F352" s="88">
        <v>1611.8</v>
      </c>
    </row>
    <row r="353" spans="1:6" ht="31.5">
      <c r="A353" s="18" t="s">
        <v>496</v>
      </c>
      <c r="B353" s="12" t="s">
        <v>678</v>
      </c>
      <c r="C353" s="12" t="s">
        <v>672</v>
      </c>
      <c r="D353" s="7" t="s">
        <v>26</v>
      </c>
      <c r="E353" s="7"/>
      <c r="F353" s="88">
        <f>SUM(F354)</f>
        <v>74.2</v>
      </c>
    </row>
    <row r="354" spans="1:6" ht="15.75">
      <c r="A354" s="18" t="s">
        <v>656</v>
      </c>
      <c r="B354" s="12" t="s">
        <v>678</v>
      </c>
      <c r="C354" s="12" t="s">
        <v>672</v>
      </c>
      <c r="D354" s="7" t="s">
        <v>26</v>
      </c>
      <c r="E354" s="7" t="s">
        <v>807</v>
      </c>
      <c r="F354" s="88">
        <v>74.2</v>
      </c>
    </row>
    <row r="355" spans="1:6" ht="15.75">
      <c r="A355" s="17" t="s">
        <v>633</v>
      </c>
      <c r="B355" s="11">
        <v>10</v>
      </c>
      <c r="C355" s="11" t="s">
        <v>679</v>
      </c>
      <c r="D355" s="6"/>
      <c r="E355" s="6"/>
      <c r="F355" s="87">
        <f>SUM(F356,F359,F369,F374)</f>
        <v>53173.59999999999</v>
      </c>
    </row>
    <row r="356" spans="1:6" ht="15.75">
      <c r="A356" s="17" t="s">
        <v>634</v>
      </c>
      <c r="B356" s="11">
        <v>10</v>
      </c>
      <c r="C356" s="11" t="s">
        <v>672</v>
      </c>
      <c r="D356" s="6"/>
      <c r="E356" s="6"/>
      <c r="F356" s="87">
        <f>SUM(F357)</f>
        <v>3170.4</v>
      </c>
    </row>
    <row r="357" spans="1:6" ht="31.5">
      <c r="A357" s="18" t="s">
        <v>635</v>
      </c>
      <c r="B357" s="12">
        <v>10</v>
      </c>
      <c r="C357" s="12" t="s">
        <v>672</v>
      </c>
      <c r="D357" s="7" t="s">
        <v>636</v>
      </c>
      <c r="E357" s="7"/>
      <c r="F357" s="88">
        <f>SUM(F358)</f>
        <v>3170.4</v>
      </c>
    </row>
    <row r="358" spans="1:6" ht="31.5">
      <c r="A358" s="18" t="s">
        <v>637</v>
      </c>
      <c r="B358" s="12">
        <v>10</v>
      </c>
      <c r="C358" s="12" t="s">
        <v>672</v>
      </c>
      <c r="D358" s="7" t="s">
        <v>636</v>
      </c>
      <c r="E358" s="7">
        <v>321</v>
      </c>
      <c r="F358" s="88">
        <v>3170.4</v>
      </c>
    </row>
    <row r="359" spans="1:6" ht="15.75">
      <c r="A359" s="106" t="s">
        <v>638</v>
      </c>
      <c r="B359" s="98">
        <v>10</v>
      </c>
      <c r="C359" s="98" t="s">
        <v>674</v>
      </c>
      <c r="D359" s="99"/>
      <c r="E359" s="99"/>
      <c r="F359" s="87">
        <f>SUM(F360,F365)</f>
        <v>14009.1</v>
      </c>
    </row>
    <row r="360" spans="1:6" ht="32.25">
      <c r="A360" s="104" t="s">
        <v>446</v>
      </c>
      <c r="B360" s="101">
        <v>10</v>
      </c>
      <c r="C360" s="101" t="s">
        <v>674</v>
      </c>
      <c r="D360" s="102" t="s">
        <v>447</v>
      </c>
      <c r="E360" s="105"/>
      <c r="F360" s="88">
        <f>SUM(F361)</f>
        <v>12409.1</v>
      </c>
    </row>
    <row r="361" spans="1:6" ht="32.25">
      <c r="A361" s="104" t="s">
        <v>448</v>
      </c>
      <c r="B361" s="101">
        <v>10</v>
      </c>
      <c r="C361" s="101" t="s">
        <v>674</v>
      </c>
      <c r="D361" s="102" t="s">
        <v>449</v>
      </c>
      <c r="E361" s="105"/>
      <c r="F361" s="88">
        <f>SUM(F362)</f>
        <v>12409.1</v>
      </c>
    </row>
    <row r="362" spans="1:6" ht="93.75" customHeight="1">
      <c r="A362" s="104" t="s">
        <v>639</v>
      </c>
      <c r="B362" s="101">
        <v>10</v>
      </c>
      <c r="C362" s="101" t="s">
        <v>674</v>
      </c>
      <c r="D362" s="102" t="s">
        <v>640</v>
      </c>
      <c r="E362" s="105"/>
      <c r="F362" s="88">
        <f>SUM(F363:F364)</f>
        <v>12409.1</v>
      </c>
    </row>
    <row r="363" spans="1:6" ht="15.75">
      <c r="A363" s="18" t="s">
        <v>611</v>
      </c>
      <c r="B363" s="101">
        <v>10</v>
      </c>
      <c r="C363" s="101" t="s">
        <v>674</v>
      </c>
      <c r="D363" s="102" t="s">
        <v>640</v>
      </c>
      <c r="E363" s="102">
        <v>612</v>
      </c>
      <c r="F363" s="88">
        <v>8619.1</v>
      </c>
    </row>
    <row r="364" spans="1:6" ht="15.75">
      <c r="A364" s="18" t="s">
        <v>656</v>
      </c>
      <c r="B364" s="101">
        <v>10</v>
      </c>
      <c r="C364" s="101" t="s">
        <v>674</v>
      </c>
      <c r="D364" s="102" t="s">
        <v>640</v>
      </c>
      <c r="E364" s="102">
        <v>622</v>
      </c>
      <c r="F364" s="88">
        <v>3790</v>
      </c>
    </row>
    <row r="365" spans="1:6" ht="31.5">
      <c r="A365" s="18" t="s">
        <v>492</v>
      </c>
      <c r="B365" s="12" t="s">
        <v>81</v>
      </c>
      <c r="C365" s="12" t="s">
        <v>674</v>
      </c>
      <c r="D365" s="7" t="s">
        <v>493</v>
      </c>
      <c r="E365" s="7"/>
      <c r="F365" s="88">
        <f>SUM(F366)</f>
        <v>1600</v>
      </c>
    </row>
    <row r="366" spans="1:6" ht="30.75" customHeight="1">
      <c r="A366" s="18" t="s">
        <v>494</v>
      </c>
      <c r="B366" s="12" t="s">
        <v>81</v>
      </c>
      <c r="C366" s="12" t="s">
        <v>674</v>
      </c>
      <c r="D366" s="7" t="s">
        <v>495</v>
      </c>
      <c r="E366" s="7"/>
      <c r="F366" s="88">
        <f>SUM(F367)</f>
        <v>1600</v>
      </c>
    </row>
    <row r="367" spans="1:6" ht="31.5">
      <c r="A367" s="18" t="s">
        <v>496</v>
      </c>
      <c r="B367" s="12" t="s">
        <v>81</v>
      </c>
      <c r="C367" s="12" t="s">
        <v>674</v>
      </c>
      <c r="D367" s="7" t="s">
        <v>26</v>
      </c>
      <c r="E367" s="7"/>
      <c r="F367" s="88">
        <f>SUM(F368)</f>
        <v>1600</v>
      </c>
    </row>
    <row r="368" spans="1:6" ht="15.75">
      <c r="A368" s="18" t="s">
        <v>36</v>
      </c>
      <c r="B368" s="12" t="s">
        <v>81</v>
      </c>
      <c r="C368" s="12" t="s">
        <v>674</v>
      </c>
      <c r="D368" s="7" t="s">
        <v>26</v>
      </c>
      <c r="E368" s="7">
        <v>360</v>
      </c>
      <c r="F368" s="88">
        <v>1600</v>
      </c>
    </row>
    <row r="369" spans="1:6" ht="15.75">
      <c r="A369" s="106" t="s">
        <v>641</v>
      </c>
      <c r="B369" s="98">
        <v>10</v>
      </c>
      <c r="C369" s="98" t="s">
        <v>675</v>
      </c>
      <c r="D369" s="99"/>
      <c r="E369" s="99"/>
      <c r="F369" s="87">
        <f>SUM(F370)</f>
        <v>881.6</v>
      </c>
    </row>
    <row r="370" spans="1:6" ht="47.25">
      <c r="A370" s="104" t="s">
        <v>580</v>
      </c>
      <c r="B370" s="101">
        <v>10</v>
      </c>
      <c r="C370" s="101" t="s">
        <v>675</v>
      </c>
      <c r="D370" s="102" t="s">
        <v>581</v>
      </c>
      <c r="E370" s="102"/>
      <c r="F370" s="88">
        <f>SUM(F371)</f>
        <v>881.6</v>
      </c>
    </row>
    <row r="371" spans="1:6" ht="47.25">
      <c r="A371" s="104" t="s">
        <v>582</v>
      </c>
      <c r="B371" s="101">
        <v>10</v>
      </c>
      <c r="C371" s="101" t="s">
        <v>675</v>
      </c>
      <c r="D371" s="102" t="s">
        <v>583</v>
      </c>
      <c r="E371" s="102"/>
      <c r="F371" s="88">
        <f>SUM(F372)</f>
        <v>881.6</v>
      </c>
    </row>
    <row r="372" spans="1:6" ht="63">
      <c r="A372" s="104" t="s">
        <v>642</v>
      </c>
      <c r="B372" s="101">
        <v>10</v>
      </c>
      <c r="C372" s="101" t="s">
        <v>675</v>
      </c>
      <c r="D372" s="102" t="s">
        <v>643</v>
      </c>
      <c r="E372" s="102"/>
      <c r="F372" s="88">
        <f>SUM(F373)</f>
        <v>881.6</v>
      </c>
    </row>
    <row r="373" spans="1:6" ht="31.5">
      <c r="A373" s="104" t="s">
        <v>637</v>
      </c>
      <c r="B373" s="101">
        <v>10</v>
      </c>
      <c r="C373" s="101" t="s">
        <v>675</v>
      </c>
      <c r="D373" s="102" t="s">
        <v>643</v>
      </c>
      <c r="E373" s="102">
        <v>321</v>
      </c>
      <c r="F373" s="107">
        <v>881.6</v>
      </c>
    </row>
    <row r="374" spans="1:6" ht="18" customHeight="1">
      <c r="A374" s="17" t="s">
        <v>644</v>
      </c>
      <c r="B374" s="11">
        <v>10</v>
      </c>
      <c r="C374" s="11" t="s">
        <v>680</v>
      </c>
      <c r="D374" s="6"/>
      <c r="E374" s="6"/>
      <c r="F374" s="87">
        <f>SUM(F375,F380,F396)</f>
        <v>35112.49999999999</v>
      </c>
    </row>
    <row r="375" spans="1:6" ht="32.25">
      <c r="A375" s="18" t="s">
        <v>446</v>
      </c>
      <c r="B375" s="12">
        <v>10</v>
      </c>
      <c r="C375" s="12" t="s">
        <v>680</v>
      </c>
      <c r="D375" s="7" t="s">
        <v>447</v>
      </c>
      <c r="E375" s="55"/>
      <c r="F375" s="88">
        <f>F376</f>
        <v>2411.2</v>
      </c>
    </row>
    <row r="376" spans="1:6" ht="32.25">
      <c r="A376" s="18" t="s">
        <v>448</v>
      </c>
      <c r="B376" s="12">
        <v>10</v>
      </c>
      <c r="C376" s="12" t="s">
        <v>680</v>
      </c>
      <c r="D376" s="7" t="s">
        <v>449</v>
      </c>
      <c r="E376" s="55"/>
      <c r="F376" s="88">
        <f>F377</f>
        <v>2411.2</v>
      </c>
    </row>
    <row r="377" spans="1:6" ht="96.75" customHeight="1">
      <c r="A377" s="18" t="s">
        <v>450</v>
      </c>
      <c r="B377" s="12">
        <v>10</v>
      </c>
      <c r="C377" s="12" t="s">
        <v>680</v>
      </c>
      <c r="D377" s="7" t="s">
        <v>451</v>
      </c>
      <c r="E377" s="55"/>
      <c r="F377" s="88">
        <f>SUM(F378:F379)</f>
        <v>2411.2</v>
      </c>
    </row>
    <row r="378" spans="1:6" ht="31.5">
      <c r="A378" s="18" t="s">
        <v>645</v>
      </c>
      <c r="B378" s="12">
        <v>10</v>
      </c>
      <c r="C378" s="12" t="s">
        <v>680</v>
      </c>
      <c r="D378" s="7" t="s">
        <v>451</v>
      </c>
      <c r="E378" s="7">
        <v>112</v>
      </c>
      <c r="F378" s="88">
        <v>1911.2</v>
      </c>
    </row>
    <row r="379" spans="1:6" ht="31.5">
      <c r="A379" s="18" t="s">
        <v>452</v>
      </c>
      <c r="B379" s="12">
        <v>10</v>
      </c>
      <c r="C379" s="12" t="s">
        <v>680</v>
      </c>
      <c r="D379" s="7" t="s">
        <v>451</v>
      </c>
      <c r="E379" s="7">
        <v>122</v>
      </c>
      <c r="F379" s="88">
        <v>500</v>
      </c>
    </row>
    <row r="380" spans="1:6" ht="31.5">
      <c r="A380" s="18" t="s">
        <v>465</v>
      </c>
      <c r="B380" s="12">
        <v>10</v>
      </c>
      <c r="C380" s="12" t="s">
        <v>680</v>
      </c>
      <c r="D380" s="7" t="s">
        <v>466</v>
      </c>
      <c r="E380" s="6"/>
      <c r="F380" s="88">
        <f>SUM(F381,F386,F388,F390)</f>
        <v>32644.899999999994</v>
      </c>
    </row>
    <row r="381" spans="1:6" ht="15.75">
      <c r="A381" s="18" t="s">
        <v>467</v>
      </c>
      <c r="B381" s="12">
        <v>10</v>
      </c>
      <c r="C381" s="12" t="s">
        <v>680</v>
      </c>
      <c r="D381" s="7" t="s">
        <v>468</v>
      </c>
      <c r="E381" s="7"/>
      <c r="F381" s="88">
        <f>SUM(F382:F385)</f>
        <v>10004.199999999999</v>
      </c>
    </row>
    <row r="382" spans="1:6" ht="31.5">
      <c r="A382" s="18" t="s">
        <v>457</v>
      </c>
      <c r="B382" s="12">
        <v>10</v>
      </c>
      <c r="C382" s="12" t="s">
        <v>680</v>
      </c>
      <c r="D382" s="7" t="s">
        <v>468</v>
      </c>
      <c r="E382" s="7">
        <v>121</v>
      </c>
      <c r="F382" s="107">
        <v>9023.1</v>
      </c>
    </row>
    <row r="383" spans="1:6" ht="31.5">
      <c r="A383" s="18" t="s">
        <v>452</v>
      </c>
      <c r="B383" s="12">
        <v>10</v>
      </c>
      <c r="C383" s="12" t="s">
        <v>680</v>
      </c>
      <c r="D383" s="7" t="s">
        <v>468</v>
      </c>
      <c r="E383" s="7">
        <v>122</v>
      </c>
      <c r="F383" s="107">
        <v>91.3</v>
      </c>
    </row>
    <row r="384" spans="1:6" ht="31.5">
      <c r="A384" s="18" t="s">
        <v>458</v>
      </c>
      <c r="B384" s="12">
        <v>10</v>
      </c>
      <c r="C384" s="12" t="s">
        <v>680</v>
      </c>
      <c r="D384" s="7" t="s">
        <v>468</v>
      </c>
      <c r="E384" s="7">
        <v>244</v>
      </c>
      <c r="F384" s="107">
        <v>867.3</v>
      </c>
    </row>
    <row r="385" spans="1:6" ht="15.75">
      <c r="A385" s="18" t="s">
        <v>470</v>
      </c>
      <c r="B385" s="12">
        <v>10</v>
      </c>
      <c r="C385" s="12" t="s">
        <v>680</v>
      </c>
      <c r="D385" s="7" t="s">
        <v>468</v>
      </c>
      <c r="E385" s="7">
        <v>852</v>
      </c>
      <c r="F385" s="107">
        <v>22.5</v>
      </c>
    </row>
    <row r="386" spans="1:6" ht="47.25">
      <c r="A386" s="18" t="s">
        <v>286</v>
      </c>
      <c r="B386" s="12">
        <v>10</v>
      </c>
      <c r="C386" s="12" t="s">
        <v>680</v>
      </c>
      <c r="D386" s="7" t="s">
        <v>475</v>
      </c>
      <c r="E386" s="7"/>
      <c r="F386" s="107">
        <f>SUM(F387)</f>
        <v>515.6</v>
      </c>
    </row>
    <row r="387" spans="1:6" ht="31.5">
      <c r="A387" s="18" t="s">
        <v>458</v>
      </c>
      <c r="B387" s="12">
        <v>10</v>
      </c>
      <c r="C387" s="12" t="s">
        <v>680</v>
      </c>
      <c r="D387" s="7" t="s">
        <v>475</v>
      </c>
      <c r="E387" s="7">
        <v>244</v>
      </c>
      <c r="F387" s="107">
        <v>515.6</v>
      </c>
    </row>
    <row r="388" spans="1:6" ht="31.5">
      <c r="A388" s="18" t="s">
        <v>768</v>
      </c>
      <c r="B388" s="12">
        <v>10</v>
      </c>
      <c r="C388" s="12" t="s">
        <v>680</v>
      </c>
      <c r="D388" s="7" t="s">
        <v>769</v>
      </c>
      <c r="E388" s="7"/>
      <c r="F388" s="107">
        <f>SUM(F389)</f>
        <v>88.9</v>
      </c>
    </row>
    <row r="389" spans="1:6" ht="31.5">
      <c r="A389" s="18" t="s">
        <v>452</v>
      </c>
      <c r="B389" s="12">
        <v>10</v>
      </c>
      <c r="C389" s="12" t="s">
        <v>680</v>
      </c>
      <c r="D389" s="7" t="s">
        <v>769</v>
      </c>
      <c r="E389" s="7">
        <v>122</v>
      </c>
      <c r="F389" s="107">
        <v>88.9</v>
      </c>
    </row>
    <row r="390" spans="1:6" ht="15.75" customHeight="1">
      <c r="A390" s="18" t="s">
        <v>646</v>
      </c>
      <c r="B390" s="12">
        <v>10</v>
      </c>
      <c r="C390" s="12" t="s">
        <v>680</v>
      </c>
      <c r="D390" s="7" t="s">
        <v>647</v>
      </c>
      <c r="E390" s="7"/>
      <c r="F390" s="88">
        <f>SUM(F391:F395)</f>
        <v>22036.199999999997</v>
      </c>
    </row>
    <row r="391" spans="1:6" ht="31.5">
      <c r="A391" s="18" t="s">
        <v>648</v>
      </c>
      <c r="B391" s="12">
        <v>10</v>
      </c>
      <c r="C391" s="12" t="s">
        <v>680</v>
      </c>
      <c r="D391" s="7" t="s">
        <v>647</v>
      </c>
      <c r="E391" s="7">
        <v>111</v>
      </c>
      <c r="F391" s="107">
        <v>15537.3</v>
      </c>
    </row>
    <row r="392" spans="1:6" ht="31.5">
      <c r="A392" s="18" t="s">
        <v>645</v>
      </c>
      <c r="B392" s="12">
        <v>10</v>
      </c>
      <c r="C392" s="12" t="s">
        <v>680</v>
      </c>
      <c r="D392" s="7" t="s">
        <v>647</v>
      </c>
      <c r="E392" s="7">
        <v>112</v>
      </c>
      <c r="F392" s="107">
        <v>8.5</v>
      </c>
    </row>
    <row r="393" spans="1:6" ht="31.5">
      <c r="A393" s="18" t="s">
        <v>458</v>
      </c>
      <c r="B393" s="12">
        <v>10</v>
      </c>
      <c r="C393" s="12" t="s">
        <v>680</v>
      </c>
      <c r="D393" s="7" t="s">
        <v>647</v>
      </c>
      <c r="E393" s="7">
        <v>244</v>
      </c>
      <c r="F393" s="107">
        <v>6118.9</v>
      </c>
    </row>
    <row r="394" spans="1:6" ht="15.75">
      <c r="A394" s="18" t="s">
        <v>469</v>
      </c>
      <c r="B394" s="12">
        <v>10</v>
      </c>
      <c r="C394" s="12" t="s">
        <v>680</v>
      </c>
      <c r="D394" s="7" t="s">
        <v>647</v>
      </c>
      <c r="E394" s="7">
        <v>851</v>
      </c>
      <c r="F394" s="107">
        <v>319.3</v>
      </c>
    </row>
    <row r="395" spans="1:6" ht="15.75">
      <c r="A395" s="18" t="s">
        <v>470</v>
      </c>
      <c r="B395" s="12">
        <v>10</v>
      </c>
      <c r="C395" s="12" t="s">
        <v>680</v>
      </c>
      <c r="D395" s="7" t="s">
        <v>647</v>
      </c>
      <c r="E395" s="7">
        <v>852</v>
      </c>
      <c r="F395" s="107">
        <v>52.2</v>
      </c>
    </row>
    <row r="396" spans="1:6" ht="31.5">
      <c r="A396" s="18" t="s">
        <v>492</v>
      </c>
      <c r="B396" s="12">
        <v>10</v>
      </c>
      <c r="C396" s="12" t="s">
        <v>680</v>
      </c>
      <c r="D396" s="7" t="s">
        <v>493</v>
      </c>
      <c r="E396" s="7"/>
      <c r="F396" s="107">
        <f>SUM(F397)</f>
        <v>56.4</v>
      </c>
    </row>
    <row r="397" spans="1:6" ht="47.25">
      <c r="A397" s="18" t="s">
        <v>494</v>
      </c>
      <c r="B397" s="12">
        <v>10</v>
      </c>
      <c r="C397" s="12" t="s">
        <v>680</v>
      </c>
      <c r="D397" s="7" t="s">
        <v>495</v>
      </c>
      <c r="E397" s="7"/>
      <c r="F397" s="107">
        <f>SUM(F398)</f>
        <v>56.4</v>
      </c>
    </row>
    <row r="398" spans="1:6" ht="31.5">
      <c r="A398" s="18" t="s">
        <v>496</v>
      </c>
      <c r="B398" s="12">
        <v>10</v>
      </c>
      <c r="C398" s="12" t="s">
        <v>680</v>
      </c>
      <c r="D398" s="7" t="s">
        <v>26</v>
      </c>
      <c r="E398" s="7"/>
      <c r="F398" s="107">
        <f>SUM(F399)</f>
        <v>56.4</v>
      </c>
    </row>
    <row r="399" spans="1:6" ht="31.5">
      <c r="A399" s="18" t="s">
        <v>458</v>
      </c>
      <c r="B399" s="12">
        <v>10</v>
      </c>
      <c r="C399" s="12" t="s">
        <v>680</v>
      </c>
      <c r="D399" s="7" t="s">
        <v>26</v>
      </c>
      <c r="E399" s="7" t="s">
        <v>798</v>
      </c>
      <c r="F399" s="107">
        <v>56.4</v>
      </c>
    </row>
    <row r="400" spans="1:6" ht="15.75">
      <c r="A400" s="17" t="s">
        <v>649</v>
      </c>
      <c r="B400" s="11">
        <v>11</v>
      </c>
      <c r="C400" s="11" t="s">
        <v>679</v>
      </c>
      <c r="D400" s="57"/>
      <c r="E400" s="57"/>
      <c r="F400" s="87">
        <f>SUM(F401,F417)</f>
        <v>32776.4</v>
      </c>
    </row>
    <row r="401" spans="1:6" ht="15.75">
      <c r="A401" s="17" t="s">
        <v>650</v>
      </c>
      <c r="B401" s="11">
        <v>11</v>
      </c>
      <c r="C401" s="11" t="s">
        <v>672</v>
      </c>
      <c r="D401" s="57"/>
      <c r="E401" s="57"/>
      <c r="F401" s="87">
        <f>SUM(F402,F409,F413)</f>
        <v>31582.9</v>
      </c>
    </row>
    <row r="402" spans="1:6" ht="31.5" customHeight="1">
      <c r="A402" s="18" t="s">
        <v>651</v>
      </c>
      <c r="B402" s="12">
        <v>11</v>
      </c>
      <c r="C402" s="12" t="s">
        <v>672</v>
      </c>
      <c r="D402" s="7" t="s">
        <v>652</v>
      </c>
      <c r="E402" s="16"/>
      <c r="F402" s="88">
        <f>F403+F406</f>
        <v>30611.8</v>
      </c>
    </row>
    <row r="403" spans="1:6" ht="15.75">
      <c r="A403" s="18" t="s">
        <v>653</v>
      </c>
      <c r="B403" s="12">
        <v>11</v>
      </c>
      <c r="C403" s="12" t="s">
        <v>672</v>
      </c>
      <c r="D403" s="7" t="s">
        <v>654</v>
      </c>
      <c r="E403" s="7"/>
      <c r="F403" s="88">
        <f>SUM(F404)</f>
        <v>8000</v>
      </c>
    </row>
    <row r="404" spans="1:6" ht="15.75">
      <c r="A404" s="18" t="s">
        <v>90</v>
      </c>
      <c r="B404" s="12">
        <v>11</v>
      </c>
      <c r="C404" s="12" t="s">
        <v>672</v>
      </c>
      <c r="D404" s="7" t="s">
        <v>655</v>
      </c>
      <c r="E404" s="7"/>
      <c r="F404" s="88">
        <f>SUM(F405)</f>
        <v>8000</v>
      </c>
    </row>
    <row r="405" spans="1:6" ht="15.75">
      <c r="A405" s="18" t="s">
        <v>656</v>
      </c>
      <c r="B405" s="12">
        <v>11</v>
      </c>
      <c r="C405" s="12" t="s">
        <v>672</v>
      </c>
      <c r="D405" s="7" t="s">
        <v>655</v>
      </c>
      <c r="E405" s="7">
        <v>622</v>
      </c>
      <c r="F405" s="88">
        <v>8000</v>
      </c>
    </row>
    <row r="406" spans="1:6" ht="31.5" customHeight="1">
      <c r="A406" s="18" t="s">
        <v>657</v>
      </c>
      <c r="B406" s="12">
        <v>11</v>
      </c>
      <c r="C406" s="12" t="s">
        <v>672</v>
      </c>
      <c r="D406" s="7" t="s">
        <v>658</v>
      </c>
      <c r="E406" s="16"/>
      <c r="F406" s="88">
        <f>SUM(F407)</f>
        <v>22611.8</v>
      </c>
    </row>
    <row r="407" spans="1:6" ht="31.5">
      <c r="A407" s="18" t="s">
        <v>659</v>
      </c>
      <c r="B407" s="12">
        <v>11</v>
      </c>
      <c r="C407" s="12" t="s">
        <v>672</v>
      </c>
      <c r="D407" s="7" t="s">
        <v>660</v>
      </c>
      <c r="E407" s="16"/>
      <c r="F407" s="88">
        <f>SUM(F408)</f>
        <v>22611.8</v>
      </c>
    </row>
    <row r="408" spans="1:6" ht="47.25">
      <c r="A408" s="18" t="s">
        <v>598</v>
      </c>
      <c r="B408" s="12">
        <v>11</v>
      </c>
      <c r="C408" s="12" t="s">
        <v>672</v>
      </c>
      <c r="D408" s="7" t="s">
        <v>660</v>
      </c>
      <c r="E408" s="7">
        <v>621</v>
      </c>
      <c r="F408" s="88">
        <v>22611.8</v>
      </c>
    </row>
    <row r="409" spans="1:6" ht="31.5">
      <c r="A409" s="18" t="s">
        <v>446</v>
      </c>
      <c r="B409" s="12">
        <v>11</v>
      </c>
      <c r="C409" s="12" t="s">
        <v>672</v>
      </c>
      <c r="D409" s="7" t="s">
        <v>447</v>
      </c>
      <c r="E409" s="7"/>
      <c r="F409" s="88">
        <f>SUM(F410)</f>
        <v>682.4</v>
      </c>
    </row>
    <row r="410" spans="1:6" ht="31.5">
      <c r="A410" s="18" t="s">
        <v>448</v>
      </c>
      <c r="B410" s="12">
        <v>11</v>
      </c>
      <c r="C410" s="12" t="s">
        <v>672</v>
      </c>
      <c r="D410" s="7" t="s">
        <v>449</v>
      </c>
      <c r="E410" s="7"/>
      <c r="F410" s="88">
        <f>SUM(F411)</f>
        <v>682.4</v>
      </c>
    </row>
    <row r="411" spans="1:6" ht="92.25" customHeight="1">
      <c r="A411" s="18" t="s">
        <v>450</v>
      </c>
      <c r="B411" s="12">
        <v>11</v>
      </c>
      <c r="C411" s="12" t="s">
        <v>672</v>
      </c>
      <c r="D411" s="7" t="s">
        <v>451</v>
      </c>
      <c r="E411" s="7"/>
      <c r="F411" s="88">
        <f>SUM(F412)</f>
        <v>682.4</v>
      </c>
    </row>
    <row r="412" spans="1:6" ht="15.75">
      <c r="A412" s="18" t="s">
        <v>656</v>
      </c>
      <c r="B412" s="12">
        <v>11</v>
      </c>
      <c r="C412" s="12" t="s">
        <v>672</v>
      </c>
      <c r="D412" s="7" t="s">
        <v>451</v>
      </c>
      <c r="E412" s="7">
        <v>622</v>
      </c>
      <c r="F412" s="88">
        <v>682.4</v>
      </c>
    </row>
    <row r="413" spans="1:6" ht="31.5">
      <c r="A413" s="18" t="s">
        <v>492</v>
      </c>
      <c r="B413" s="12" t="s">
        <v>35</v>
      </c>
      <c r="C413" s="12" t="s">
        <v>672</v>
      </c>
      <c r="D413" s="7" t="s">
        <v>493</v>
      </c>
      <c r="E413" s="7"/>
      <c r="F413" s="88">
        <f>SUM(F414)</f>
        <v>288.7</v>
      </c>
    </row>
    <row r="414" spans="1:6" ht="48" customHeight="1">
      <c r="A414" s="18" t="s">
        <v>494</v>
      </c>
      <c r="B414" s="12" t="s">
        <v>35</v>
      </c>
      <c r="C414" s="12" t="s">
        <v>672</v>
      </c>
      <c r="D414" s="7" t="s">
        <v>495</v>
      </c>
      <c r="E414" s="7"/>
      <c r="F414" s="88">
        <f>SUM(F415)</f>
        <v>288.7</v>
      </c>
    </row>
    <row r="415" spans="1:6" ht="31.5">
      <c r="A415" s="18" t="s">
        <v>496</v>
      </c>
      <c r="B415" s="12" t="s">
        <v>35</v>
      </c>
      <c r="C415" s="12" t="s">
        <v>672</v>
      </c>
      <c r="D415" s="7" t="s">
        <v>26</v>
      </c>
      <c r="E415" s="7"/>
      <c r="F415" s="88">
        <f>SUM(F416)</f>
        <v>288.7</v>
      </c>
    </row>
    <row r="416" spans="1:6" ht="15.75">
      <c r="A416" s="19" t="s">
        <v>656</v>
      </c>
      <c r="B416" s="12" t="s">
        <v>35</v>
      </c>
      <c r="C416" s="12" t="s">
        <v>672</v>
      </c>
      <c r="D416" s="7" t="s">
        <v>26</v>
      </c>
      <c r="E416" s="7">
        <v>622</v>
      </c>
      <c r="F416" s="88">
        <v>288.7</v>
      </c>
    </row>
    <row r="417" spans="1:6" ht="15.75">
      <c r="A417" s="17" t="s">
        <v>661</v>
      </c>
      <c r="B417" s="11">
        <v>11</v>
      </c>
      <c r="C417" s="11" t="s">
        <v>673</v>
      </c>
      <c r="D417" s="6"/>
      <c r="E417" s="6"/>
      <c r="F417" s="87">
        <f>SUM(F418,F423)</f>
        <v>1193.5</v>
      </c>
    </row>
    <row r="418" spans="1:6" ht="30" customHeight="1">
      <c r="A418" s="18" t="s">
        <v>651</v>
      </c>
      <c r="B418" s="12">
        <v>11</v>
      </c>
      <c r="C418" s="12" t="s">
        <v>673</v>
      </c>
      <c r="D418" s="7" t="s">
        <v>652</v>
      </c>
      <c r="E418" s="7"/>
      <c r="F418" s="88">
        <f>SUM(F419)</f>
        <v>1145.4</v>
      </c>
    </row>
    <row r="419" spans="1:6" ht="17.25" customHeight="1">
      <c r="A419" s="18" t="s">
        <v>653</v>
      </c>
      <c r="B419" s="12">
        <v>11</v>
      </c>
      <c r="C419" s="12" t="s">
        <v>673</v>
      </c>
      <c r="D419" s="7" t="s">
        <v>654</v>
      </c>
      <c r="E419" s="7"/>
      <c r="F419" s="88">
        <f>SUM(F420)</f>
        <v>1145.4</v>
      </c>
    </row>
    <row r="420" spans="1:6" ht="16.5" customHeight="1">
      <c r="A420" s="18" t="s">
        <v>662</v>
      </c>
      <c r="B420" s="12">
        <v>11</v>
      </c>
      <c r="C420" s="12" t="s">
        <v>673</v>
      </c>
      <c r="D420" s="7" t="s">
        <v>663</v>
      </c>
      <c r="E420" s="7"/>
      <c r="F420" s="88">
        <f>SUM(F421:F422)</f>
        <v>1145.4</v>
      </c>
    </row>
    <row r="421" spans="1:6" ht="31.5">
      <c r="A421" s="18" t="s">
        <v>458</v>
      </c>
      <c r="B421" s="13">
        <v>11</v>
      </c>
      <c r="C421" s="13" t="s">
        <v>673</v>
      </c>
      <c r="D421" s="15" t="s">
        <v>663</v>
      </c>
      <c r="E421" s="15">
        <v>244</v>
      </c>
      <c r="F421" s="108">
        <v>102.4</v>
      </c>
    </row>
    <row r="422" spans="1:6" ht="15.75">
      <c r="A422" s="19" t="s">
        <v>656</v>
      </c>
      <c r="B422" s="13">
        <v>11</v>
      </c>
      <c r="C422" s="13" t="s">
        <v>673</v>
      </c>
      <c r="D422" s="15" t="s">
        <v>663</v>
      </c>
      <c r="E422" s="15">
        <v>622</v>
      </c>
      <c r="F422" s="109">
        <v>1043</v>
      </c>
    </row>
    <row r="423" spans="1:6" ht="31.5">
      <c r="A423" s="18" t="s">
        <v>492</v>
      </c>
      <c r="B423" s="12" t="s">
        <v>35</v>
      </c>
      <c r="C423" s="12" t="s">
        <v>673</v>
      </c>
      <c r="D423" s="7" t="s">
        <v>493</v>
      </c>
      <c r="E423" s="7"/>
      <c r="F423" s="88">
        <f>SUM(F424)</f>
        <v>48.1</v>
      </c>
    </row>
    <row r="424" spans="1:6" ht="48" customHeight="1">
      <c r="A424" s="18" t="s">
        <v>494</v>
      </c>
      <c r="B424" s="12" t="s">
        <v>35</v>
      </c>
      <c r="C424" s="12" t="s">
        <v>673</v>
      </c>
      <c r="D424" s="7" t="s">
        <v>495</v>
      </c>
      <c r="E424" s="7"/>
      <c r="F424" s="88">
        <f>SUM(F425)</f>
        <v>48.1</v>
      </c>
    </row>
    <row r="425" spans="1:6" ht="30.75" customHeight="1">
      <c r="A425" s="18" t="s">
        <v>496</v>
      </c>
      <c r="B425" s="12" t="s">
        <v>35</v>
      </c>
      <c r="C425" s="12" t="s">
        <v>673</v>
      </c>
      <c r="D425" s="7" t="s">
        <v>26</v>
      </c>
      <c r="E425" s="7"/>
      <c r="F425" s="88">
        <f>SUM(F426)</f>
        <v>48.1</v>
      </c>
    </row>
    <row r="426" spans="1:6" ht="31.5">
      <c r="A426" s="18" t="s">
        <v>458</v>
      </c>
      <c r="B426" s="12" t="s">
        <v>35</v>
      </c>
      <c r="C426" s="12" t="s">
        <v>673</v>
      </c>
      <c r="D426" s="7" t="s">
        <v>26</v>
      </c>
      <c r="E426" s="7">
        <v>244</v>
      </c>
      <c r="F426" s="88">
        <v>48.1</v>
      </c>
    </row>
    <row r="427" spans="1:6" ht="15.75">
      <c r="A427" s="36"/>
      <c r="B427" s="37"/>
      <c r="C427" s="37"/>
      <c r="D427" s="37"/>
      <c r="E427" s="37"/>
      <c r="F427" s="37"/>
    </row>
    <row r="428" spans="1:6" ht="15.75">
      <c r="A428" s="36"/>
      <c r="B428" s="37"/>
      <c r="C428" s="37"/>
      <c r="D428" s="37"/>
      <c r="E428" s="37"/>
      <c r="F428" s="37"/>
    </row>
    <row r="429" spans="1:6" ht="15.75">
      <c r="A429" s="36"/>
      <c r="B429" s="37"/>
      <c r="C429" s="37"/>
      <c r="D429" s="37"/>
      <c r="E429" s="37"/>
      <c r="F429" s="37"/>
    </row>
    <row r="430" spans="1:6" ht="15.75">
      <c r="A430" s="36"/>
      <c r="B430" s="37"/>
      <c r="C430" s="37"/>
      <c r="D430" s="37"/>
      <c r="E430" s="37"/>
      <c r="F430" s="37"/>
    </row>
    <row r="431" spans="1:6" ht="15.75">
      <c r="A431" s="36"/>
      <c r="B431" s="37"/>
      <c r="C431" s="37"/>
      <c r="D431" s="37"/>
      <c r="E431" s="37"/>
      <c r="F431" s="37"/>
    </row>
    <row r="432" spans="1:6" ht="15.75">
      <c r="A432" s="36"/>
      <c r="B432" s="37"/>
      <c r="C432" s="37"/>
      <c r="D432" s="37"/>
      <c r="E432" s="37"/>
      <c r="F432" s="37"/>
    </row>
    <row r="433" spans="1:6" ht="15.75">
      <c r="A433" s="36"/>
      <c r="B433" s="37"/>
      <c r="C433" s="37"/>
      <c r="D433" s="37"/>
      <c r="E433" s="37"/>
      <c r="F433" s="37"/>
    </row>
    <row r="434" spans="1:6" ht="15.75">
      <c r="A434" s="36"/>
      <c r="B434" s="37"/>
      <c r="C434" s="37"/>
      <c r="D434" s="37"/>
      <c r="E434" s="37"/>
      <c r="F434" s="37"/>
    </row>
    <row r="435" spans="1:6" ht="15.75">
      <c r="A435" s="36"/>
      <c r="B435" s="37"/>
      <c r="C435" s="37"/>
      <c r="D435" s="37"/>
      <c r="E435" s="37"/>
      <c r="F435" s="37"/>
    </row>
    <row r="436" spans="1:6" ht="15.75">
      <c r="A436" s="36"/>
      <c r="B436" s="37"/>
      <c r="C436" s="37"/>
      <c r="D436" s="37"/>
      <c r="E436" s="37"/>
      <c r="F436" s="37"/>
    </row>
    <row r="437" spans="1:6" ht="15.75">
      <c r="A437" s="36"/>
      <c r="B437" s="37"/>
      <c r="C437" s="37"/>
      <c r="D437" s="37"/>
      <c r="E437" s="37"/>
      <c r="F437" s="37"/>
    </row>
    <row r="438" spans="1:6" ht="15.75">
      <c r="A438" s="36"/>
      <c r="B438" s="37"/>
      <c r="C438" s="37"/>
      <c r="D438" s="37"/>
      <c r="E438" s="37"/>
      <c r="F438" s="37"/>
    </row>
    <row r="439" spans="1:6" ht="15.75">
      <c r="A439" s="36"/>
      <c r="B439" s="37"/>
      <c r="C439" s="37"/>
      <c r="D439" s="37"/>
      <c r="E439" s="37"/>
      <c r="F439" s="37"/>
    </row>
    <row r="440" spans="1:6" ht="15.75">
      <c r="A440" s="36"/>
      <c r="B440" s="37"/>
      <c r="C440" s="37"/>
      <c r="D440" s="37"/>
      <c r="E440" s="37"/>
      <c r="F440" s="37"/>
    </row>
    <row r="441" spans="1:6" ht="15.75">
      <c r="A441" s="36"/>
      <c r="B441" s="37"/>
      <c r="C441" s="37"/>
      <c r="D441" s="37"/>
      <c r="E441" s="37"/>
      <c r="F441" s="37"/>
    </row>
    <row r="442" spans="1:6" ht="15.75">
      <c r="A442" s="36"/>
      <c r="B442" s="37"/>
      <c r="C442" s="37"/>
      <c r="D442" s="37"/>
      <c r="E442" s="37"/>
      <c r="F442" s="37"/>
    </row>
    <row r="443" spans="1:6" ht="15.75">
      <c r="A443" s="36"/>
      <c r="B443" s="37"/>
      <c r="C443" s="37"/>
      <c r="D443" s="37"/>
      <c r="E443" s="37"/>
      <c r="F443" s="37"/>
    </row>
    <row r="444" spans="1:6" ht="15.75">
      <c r="A444" s="36"/>
      <c r="B444" s="37"/>
      <c r="C444" s="37"/>
      <c r="D444" s="37"/>
      <c r="E444" s="37"/>
      <c r="F444" s="37"/>
    </row>
    <row r="445" spans="1:6" ht="15.75">
      <c r="A445" s="36"/>
      <c r="B445" s="37"/>
      <c r="C445" s="37"/>
      <c r="D445" s="37"/>
      <c r="E445" s="37"/>
      <c r="F445" s="37"/>
    </row>
    <row r="446" spans="1:6" ht="15.75">
      <c r="A446" s="36"/>
      <c r="B446" s="37"/>
      <c r="C446" s="37"/>
      <c r="D446" s="37"/>
      <c r="E446" s="37"/>
      <c r="F446" s="37"/>
    </row>
    <row r="447" spans="1:6" ht="15.75">
      <c r="A447" s="36"/>
      <c r="B447" s="37"/>
      <c r="C447" s="37"/>
      <c r="D447" s="37"/>
      <c r="E447" s="37"/>
      <c r="F447" s="37"/>
    </row>
    <row r="448" spans="1:6" ht="15.75">
      <c r="A448" s="36"/>
      <c r="B448" s="37"/>
      <c r="C448" s="37"/>
      <c r="D448" s="37"/>
      <c r="E448" s="37"/>
      <c r="F448" s="37"/>
    </row>
    <row r="449" spans="1:6" ht="15">
      <c r="A449" s="38"/>
      <c r="B449" s="39"/>
      <c r="C449" s="39"/>
      <c r="D449" s="39"/>
      <c r="E449" s="39"/>
      <c r="F449" s="39"/>
    </row>
    <row r="450" spans="1:6" ht="15">
      <c r="A450" s="38"/>
      <c r="B450" s="39"/>
      <c r="C450" s="39"/>
      <c r="D450" s="39"/>
      <c r="E450" s="39"/>
      <c r="F450" s="39"/>
    </row>
    <row r="451" spans="1:6" ht="15">
      <c r="A451" s="38"/>
      <c r="B451" s="39"/>
      <c r="C451" s="39"/>
      <c r="D451" s="39"/>
      <c r="E451" s="39"/>
      <c r="F451" s="39"/>
    </row>
    <row r="452" spans="1:6" ht="15">
      <c r="A452" s="38"/>
      <c r="B452" s="39"/>
      <c r="C452" s="39"/>
      <c r="D452" s="39"/>
      <c r="E452" s="39"/>
      <c r="F452" s="39"/>
    </row>
    <row r="453" spans="1:6" ht="15">
      <c r="A453" s="38"/>
      <c r="B453" s="39"/>
      <c r="C453" s="39"/>
      <c r="D453" s="39"/>
      <c r="E453" s="39"/>
      <c r="F453" s="39"/>
    </row>
    <row r="454" spans="1:6" ht="15">
      <c r="A454" s="38"/>
      <c r="B454" s="39"/>
      <c r="C454" s="39"/>
      <c r="D454" s="39"/>
      <c r="E454" s="39"/>
      <c r="F454" s="39"/>
    </row>
    <row r="455" spans="1:6" ht="15">
      <c r="A455" s="38"/>
      <c r="B455" s="39"/>
      <c r="C455" s="39"/>
      <c r="D455" s="39"/>
      <c r="E455" s="39"/>
      <c r="F455" s="39"/>
    </row>
    <row r="456" spans="1:6" ht="15">
      <c r="A456" s="38"/>
      <c r="B456" s="39"/>
      <c r="C456" s="39"/>
      <c r="D456" s="39"/>
      <c r="E456" s="39"/>
      <c r="F456" s="39"/>
    </row>
    <row r="457" spans="1:6" ht="15">
      <c r="A457" s="38"/>
      <c r="B457" s="39"/>
      <c r="C457" s="39"/>
      <c r="D457" s="39"/>
      <c r="E457" s="39"/>
      <c r="F457" s="39"/>
    </row>
    <row r="458" spans="1:6" ht="15">
      <c r="A458" s="38"/>
      <c r="B458" s="39"/>
      <c r="C458" s="39"/>
      <c r="D458" s="39"/>
      <c r="E458" s="39"/>
      <c r="F458" s="39"/>
    </row>
    <row r="459" spans="1:6" ht="15">
      <c r="A459" s="38"/>
      <c r="B459" s="39"/>
      <c r="C459" s="39"/>
      <c r="D459" s="39"/>
      <c r="E459" s="39"/>
      <c r="F459" s="39"/>
    </row>
    <row r="460" spans="1:6" ht="15">
      <c r="A460" s="38"/>
      <c r="B460" s="39"/>
      <c r="C460" s="39"/>
      <c r="D460" s="39"/>
      <c r="E460" s="39"/>
      <c r="F460" s="39"/>
    </row>
    <row r="461" spans="1:6" ht="15">
      <c r="A461" s="38"/>
      <c r="B461" s="39"/>
      <c r="C461" s="39"/>
      <c r="D461" s="39"/>
      <c r="E461" s="39"/>
      <c r="F461" s="39"/>
    </row>
    <row r="462" spans="1:6" ht="15">
      <c r="A462" s="38"/>
      <c r="B462" s="39"/>
      <c r="C462" s="39"/>
      <c r="D462" s="39"/>
      <c r="E462" s="39"/>
      <c r="F462" s="39"/>
    </row>
    <row r="463" spans="1:6" ht="15">
      <c r="A463" s="38"/>
      <c r="B463" s="39"/>
      <c r="C463" s="39"/>
      <c r="D463" s="39"/>
      <c r="E463" s="39"/>
      <c r="F463" s="39"/>
    </row>
    <row r="464" spans="1:6" ht="15">
      <c r="A464" s="38"/>
      <c r="B464" s="39"/>
      <c r="C464" s="39"/>
      <c r="D464" s="39"/>
      <c r="E464" s="39"/>
      <c r="F464" s="39"/>
    </row>
    <row r="465" spans="1:6" ht="15">
      <c r="A465" s="38"/>
      <c r="B465" s="39"/>
      <c r="C465" s="39"/>
      <c r="D465" s="39"/>
      <c r="E465" s="39"/>
      <c r="F465" s="39"/>
    </row>
    <row r="466" spans="1:6" ht="15">
      <c r="A466" s="38"/>
      <c r="B466" s="39"/>
      <c r="C466" s="39"/>
      <c r="D466" s="39"/>
      <c r="E466" s="39"/>
      <c r="F466" s="39"/>
    </row>
    <row r="467" spans="1:6" ht="15">
      <c r="A467" s="38"/>
      <c r="B467" s="39"/>
      <c r="C467" s="39"/>
      <c r="D467" s="39"/>
      <c r="E467" s="39"/>
      <c r="F467" s="39"/>
    </row>
    <row r="468" spans="1:6" ht="15">
      <c r="A468" s="38"/>
      <c r="B468" s="39"/>
      <c r="C468" s="39"/>
      <c r="D468" s="39"/>
      <c r="E468" s="39"/>
      <c r="F468" s="39"/>
    </row>
    <row r="469" spans="1:6" ht="15">
      <c r="A469" s="38"/>
      <c r="B469" s="39"/>
      <c r="C469" s="39"/>
      <c r="D469" s="39"/>
      <c r="E469" s="39"/>
      <c r="F469" s="39"/>
    </row>
    <row r="470" spans="1:6" ht="15">
      <c r="A470" s="38"/>
      <c r="B470" s="39"/>
      <c r="C470" s="39"/>
      <c r="D470" s="39"/>
      <c r="E470" s="39"/>
      <c r="F470" s="39"/>
    </row>
    <row r="471" spans="1:6" ht="15">
      <c r="A471" s="38"/>
      <c r="B471" s="39"/>
      <c r="C471" s="39"/>
      <c r="D471" s="39"/>
      <c r="E471" s="39"/>
      <c r="F471" s="39"/>
    </row>
    <row r="472" spans="1:6" ht="15">
      <c r="A472" s="38"/>
      <c r="B472" s="39"/>
      <c r="C472" s="39"/>
      <c r="D472" s="39"/>
      <c r="E472" s="39"/>
      <c r="F472" s="39"/>
    </row>
    <row r="473" spans="1:6" ht="15">
      <c r="A473" s="38"/>
      <c r="B473" s="39"/>
      <c r="C473" s="39"/>
      <c r="D473" s="39"/>
      <c r="E473" s="39"/>
      <c r="F473" s="39"/>
    </row>
    <row r="474" spans="1:6" ht="15">
      <c r="A474" s="38"/>
      <c r="B474" s="39"/>
      <c r="C474" s="39"/>
      <c r="D474" s="39"/>
      <c r="E474" s="39"/>
      <c r="F474" s="39"/>
    </row>
    <row r="475" spans="1:6" ht="15">
      <c r="A475" s="38"/>
      <c r="B475" s="39"/>
      <c r="C475" s="39"/>
      <c r="D475" s="39"/>
      <c r="E475" s="39"/>
      <c r="F475" s="39"/>
    </row>
    <row r="476" spans="1:6" ht="15">
      <c r="A476" s="38"/>
      <c r="B476" s="39"/>
      <c r="C476" s="39"/>
      <c r="D476" s="39"/>
      <c r="E476" s="39"/>
      <c r="F476" s="39"/>
    </row>
    <row r="477" spans="1:6" ht="15">
      <c r="A477" s="38"/>
      <c r="B477" s="39"/>
      <c r="C477" s="39"/>
      <c r="D477" s="39"/>
      <c r="E477" s="39"/>
      <c r="F477" s="39"/>
    </row>
    <row r="478" spans="1:6" ht="15">
      <c r="A478" s="38"/>
      <c r="B478" s="39"/>
      <c r="C478" s="39"/>
      <c r="D478" s="39"/>
      <c r="E478" s="39"/>
      <c r="F478" s="39"/>
    </row>
    <row r="479" spans="1:6" ht="15">
      <c r="A479" s="38"/>
      <c r="B479" s="39"/>
      <c r="C479" s="39"/>
      <c r="D479" s="39"/>
      <c r="E479" s="39"/>
      <c r="F479" s="39"/>
    </row>
    <row r="480" spans="1:6" ht="15">
      <c r="A480" s="38"/>
      <c r="B480" s="39"/>
      <c r="C480" s="39"/>
      <c r="D480" s="39"/>
      <c r="E480" s="39"/>
      <c r="F480" s="39"/>
    </row>
    <row r="481" spans="1:6" ht="15">
      <c r="A481" s="38"/>
      <c r="B481" s="39"/>
      <c r="C481" s="39"/>
      <c r="D481" s="39"/>
      <c r="E481" s="39"/>
      <c r="F481" s="39"/>
    </row>
    <row r="482" spans="1:6" ht="15">
      <c r="A482" s="38"/>
      <c r="B482" s="39"/>
      <c r="C482" s="39"/>
      <c r="D482" s="39"/>
      <c r="E482" s="39"/>
      <c r="F482" s="39"/>
    </row>
    <row r="483" spans="1:6" ht="15">
      <c r="A483" s="38"/>
      <c r="B483" s="39"/>
      <c r="C483" s="39"/>
      <c r="D483" s="39"/>
      <c r="E483" s="39"/>
      <c r="F483" s="39"/>
    </row>
  </sheetData>
  <sheetProtection/>
  <mergeCells count="2">
    <mergeCell ref="A7:F7"/>
    <mergeCell ref="B4:F4"/>
  </mergeCells>
  <printOptions/>
  <pageMargins left="0.7086614173228347" right="0.4330708661417323" top="0.38" bottom="0.4330708661417323" header="0.31496062992125984" footer="0.31496062992125984"/>
  <pageSetup fitToHeight="2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5.00390625" style="20" customWidth="1"/>
    <col min="2" max="2" width="5.00390625" style="20" customWidth="1"/>
    <col min="3" max="3" width="3.28125" style="8" bestFit="1" customWidth="1"/>
    <col min="4" max="4" width="3.8515625" style="8" bestFit="1" customWidth="1"/>
    <col min="5" max="5" width="11.00390625" style="8" customWidth="1"/>
    <col min="6" max="6" width="4.421875" style="8" bestFit="1" customWidth="1"/>
    <col min="7" max="7" width="11.8515625" style="8" customWidth="1"/>
  </cols>
  <sheetData>
    <row r="1" spans="1:7" ht="15.75">
      <c r="A1" s="81"/>
      <c r="B1" s="81"/>
      <c r="C1" s="82"/>
      <c r="D1" s="82"/>
      <c r="E1" s="82"/>
      <c r="F1" s="82"/>
      <c r="G1" s="83" t="s">
        <v>266</v>
      </c>
    </row>
    <row r="2" spans="1:7" ht="15.75">
      <c r="A2" s="81"/>
      <c r="B2" s="81"/>
      <c r="C2" s="82"/>
      <c r="D2" s="82"/>
      <c r="E2" s="82"/>
      <c r="F2" s="82"/>
      <c r="G2" s="58" t="s">
        <v>264</v>
      </c>
    </row>
    <row r="3" spans="1:7" ht="15.75">
      <c r="A3" s="81"/>
      <c r="B3" s="81"/>
      <c r="C3" s="82"/>
      <c r="D3" s="82"/>
      <c r="E3" s="82"/>
      <c r="F3" s="82"/>
      <c r="G3" s="58" t="s">
        <v>265</v>
      </c>
    </row>
    <row r="4" spans="1:7" ht="15.75">
      <c r="A4" s="81"/>
      <c r="B4" s="81"/>
      <c r="C4" s="82"/>
      <c r="D4" s="82"/>
      <c r="E4" s="82"/>
      <c r="F4" s="82"/>
      <c r="G4" s="58" t="s">
        <v>830</v>
      </c>
    </row>
    <row r="5" spans="2:7" ht="15.75" customHeight="1">
      <c r="B5" s="145"/>
      <c r="C5" s="145"/>
      <c r="D5" s="145"/>
      <c r="E5" s="145"/>
      <c r="F5" s="145"/>
      <c r="G5" s="58" t="s">
        <v>338</v>
      </c>
    </row>
    <row r="6" ht="15">
      <c r="G6" s="54"/>
    </row>
    <row r="7" spans="1:7" ht="52.5" customHeight="1">
      <c r="A7" s="203" t="s">
        <v>261</v>
      </c>
      <c r="B7" s="203"/>
      <c r="C7" s="203"/>
      <c r="D7" s="203"/>
      <c r="E7" s="203"/>
      <c r="F7" s="203"/>
      <c r="G7" s="203"/>
    </row>
    <row r="8" ht="15">
      <c r="G8" s="54"/>
    </row>
    <row r="9" ht="15.75">
      <c r="G9" s="58" t="s">
        <v>22</v>
      </c>
    </row>
    <row r="10" spans="1:7" ht="18" customHeight="1">
      <c r="A10" s="5" t="s">
        <v>439</v>
      </c>
      <c r="B10" s="5" t="s">
        <v>24</v>
      </c>
      <c r="C10" s="5" t="s">
        <v>664</v>
      </c>
      <c r="D10" s="5" t="s">
        <v>440</v>
      </c>
      <c r="E10" s="5" t="s">
        <v>441</v>
      </c>
      <c r="F10" s="5" t="s">
        <v>442</v>
      </c>
      <c r="G10" s="5" t="s">
        <v>438</v>
      </c>
    </row>
    <row r="11" spans="1:7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10" ht="32.25">
      <c r="A12" s="17" t="s">
        <v>665</v>
      </c>
      <c r="B12" s="6">
        <v>801</v>
      </c>
      <c r="C12" s="55"/>
      <c r="D12" s="55"/>
      <c r="E12" s="55"/>
      <c r="F12" s="55"/>
      <c r="G12" s="113">
        <f>SUM(G13,G59,G63,G75,G105,G179)</f>
        <v>353020.2</v>
      </c>
      <c r="J12" s="27"/>
    </row>
    <row r="13" spans="1:7" ht="18.75">
      <c r="A13" s="17" t="s">
        <v>444</v>
      </c>
      <c r="B13" s="6"/>
      <c r="C13" s="11" t="s">
        <v>672</v>
      </c>
      <c r="D13" s="11" t="s">
        <v>679</v>
      </c>
      <c r="E13" s="6"/>
      <c r="F13" s="55"/>
      <c r="G13" s="113">
        <f>SUM(G14,G23,G48)</f>
        <v>86872.5</v>
      </c>
    </row>
    <row r="14" spans="1:7" ht="32.25">
      <c r="A14" s="17" t="s">
        <v>445</v>
      </c>
      <c r="B14" s="6"/>
      <c r="C14" s="11" t="s">
        <v>672</v>
      </c>
      <c r="D14" s="11" t="s">
        <v>673</v>
      </c>
      <c r="E14" s="6"/>
      <c r="F14" s="55"/>
      <c r="G14" s="87">
        <f>SUM(G15,G19)</f>
        <v>3621.5</v>
      </c>
    </row>
    <row r="15" spans="1:7" ht="32.25">
      <c r="A15" s="18" t="s">
        <v>446</v>
      </c>
      <c r="B15" s="7"/>
      <c r="C15" s="12" t="s">
        <v>672</v>
      </c>
      <c r="D15" s="12" t="s">
        <v>673</v>
      </c>
      <c r="E15" s="7" t="s">
        <v>447</v>
      </c>
      <c r="F15" s="55"/>
      <c r="G15" s="88">
        <f>SUM(G16)</f>
        <v>100</v>
      </c>
    </row>
    <row r="16" spans="1:7" ht="32.25">
      <c r="A16" s="18" t="s">
        <v>448</v>
      </c>
      <c r="B16" s="7"/>
      <c r="C16" s="12" t="s">
        <v>672</v>
      </c>
      <c r="D16" s="12" t="s">
        <v>673</v>
      </c>
      <c r="E16" s="7" t="s">
        <v>449</v>
      </c>
      <c r="F16" s="55"/>
      <c r="G16" s="88">
        <f>SUM(G17)</f>
        <v>100</v>
      </c>
    </row>
    <row r="17" spans="1:7" ht="94.5" customHeight="1">
      <c r="A17" s="18" t="s">
        <v>450</v>
      </c>
      <c r="B17" s="7"/>
      <c r="C17" s="12" t="s">
        <v>672</v>
      </c>
      <c r="D17" s="12" t="s">
        <v>673</v>
      </c>
      <c r="E17" s="7" t="s">
        <v>451</v>
      </c>
      <c r="F17" s="55"/>
      <c r="G17" s="88">
        <f>SUM(G18)</f>
        <v>100</v>
      </c>
    </row>
    <row r="18" spans="1:7" ht="31.5">
      <c r="A18" s="18" t="s">
        <v>452</v>
      </c>
      <c r="B18" s="7"/>
      <c r="C18" s="12" t="s">
        <v>672</v>
      </c>
      <c r="D18" s="12" t="s">
        <v>673</v>
      </c>
      <c r="E18" s="7" t="s">
        <v>451</v>
      </c>
      <c r="F18" s="7">
        <v>122</v>
      </c>
      <c r="G18" s="88">
        <v>100</v>
      </c>
    </row>
    <row r="19" spans="1:7" ht="16.5" customHeight="1">
      <c r="A19" s="18" t="s">
        <v>453</v>
      </c>
      <c r="B19" s="7"/>
      <c r="C19" s="12" t="s">
        <v>672</v>
      </c>
      <c r="D19" s="12" t="s">
        <v>673</v>
      </c>
      <c r="E19" s="7" t="s">
        <v>454</v>
      </c>
      <c r="F19" s="56"/>
      <c r="G19" s="88">
        <f>SUM(G20)</f>
        <v>3521.5</v>
      </c>
    </row>
    <row r="20" spans="1:7" ht="18.75">
      <c r="A20" s="18" t="s">
        <v>455</v>
      </c>
      <c r="B20" s="7"/>
      <c r="C20" s="12" t="s">
        <v>672</v>
      </c>
      <c r="D20" s="12" t="s">
        <v>673</v>
      </c>
      <c r="E20" s="7" t="s">
        <v>456</v>
      </c>
      <c r="F20" s="56"/>
      <c r="G20" s="88">
        <f>SUM(G21:G22)</f>
        <v>3521.5</v>
      </c>
    </row>
    <row r="21" spans="1:7" ht="31.5">
      <c r="A21" s="18" t="s">
        <v>457</v>
      </c>
      <c r="B21" s="7"/>
      <c r="C21" s="12" t="s">
        <v>672</v>
      </c>
      <c r="D21" s="12" t="s">
        <v>673</v>
      </c>
      <c r="E21" s="7" t="s">
        <v>456</v>
      </c>
      <c r="F21" s="7">
        <v>121</v>
      </c>
      <c r="G21" s="88">
        <v>3300.6</v>
      </c>
    </row>
    <row r="22" spans="1:16" ht="31.5">
      <c r="A22" s="18" t="s">
        <v>452</v>
      </c>
      <c r="B22" s="7"/>
      <c r="C22" s="12" t="s">
        <v>672</v>
      </c>
      <c r="D22" s="12" t="s">
        <v>673</v>
      </c>
      <c r="E22" s="7" t="s">
        <v>456</v>
      </c>
      <c r="F22" s="7">
        <v>122</v>
      </c>
      <c r="G22" s="88">
        <v>220.9</v>
      </c>
      <c r="J22" s="22"/>
      <c r="K22" s="22"/>
      <c r="L22" s="22"/>
      <c r="M22" s="22"/>
      <c r="N22" s="22"/>
      <c r="O22" s="22"/>
      <c r="P22" s="22"/>
    </row>
    <row r="23" spans="1:16" ht="47.25" customHeight="1">
      <c r="A23" s="17" t="s">
        <v>464</v>
      </c>
      <c r="B23" s="6"/>
      <c r="C23" s="11" t="s">
        <v>672</v>
      </c>
      <c r="D23" s="11" t="s">
        <v>675</v>
      </c>
      <c r="E23" s="57"/>
      <c r="F23" s="57"/>
      <c r="G23" s="87">
        <f>SUM(G24,G28)</f>
        <v>75388.1</v>
      </c>
      <c r="J23" s="23"/>
      <c r="K23" s="23"/>
      <c r="L23" s="24"/>
      <c r="M23" s="25"/>
      <c r="N23" s="26"/>
      <c r="O23" s="26"/>
      <c r="P23" s="27"/>
    </row>
    <row r="24" spans="1:16" ht="32.25">
      <c r="A24" s="104" t="s">
        <v>446</v>
      </c>
      <c r="B24" s="102"/>
      <c r="C24" s="101" t="s">
        <v>672</v>
      </c>
      <c r="D24" s="101" t="s">
        <v>675</v>
      </c>
      <c r="E24" s="102" t="s">
        <v>447</v>
      </c>
      <c r="F24" s="105"/>
      <c r="G24" s="88">
        <f>SUM(G25)</f>
        <v>2900</v>
      </c>
      <c r="J24" s="21"/>
      <c r="K24" s="21"/>
      <c r="L24" s="28"/>
      <c r="M24" s="29"/>
      <c r="N24" s="30"/>
      <c r="O24" s="31"/>
      <c r="P24" s="32"/>
    </row>
    <row r="25" spans="1:16" ht="32.25">
      <c r="A25" s="104" t="s">
        <v>448</v>
      </c>
      <c r="B25" s="102"/>
      <c r="C25" s="101" t="s">
        <v>672</v>
      </c>
      <c r="D25" s="101" t="s">
        <v>675</v>
      </c>
      <c r="E25" s="102" t="s">
        <v>449</v>
      </c>
      <c r="F25" s="105"/>
      <c r="G25" s="88">
        <f>SUM(G26)</f>
        <v>2900</v>
      </c>
      <c r="J25" s="21"/>
      <c r="K25" s="21"/>
      <c r="L25" s="29"/>
      <c r="M25" s="29"/>
      <c r="N25" s="30"/>
      <c r="O25" s="31"/>
      <c r="P25" s="32"/>
    </row>
    <row r="26" spans="1:16" ht="95.25" customHeight="1">
      <c r="A26" s="104" t="s">
        <v>450</v>
      </c>
      <c r="B26" s="102"/>
      <c r="C26" s="101" t="s">
        <v>672</v>
      </c>
      <c r="D26" s="101" t="s">
        <v>675</v>
      </c>
      <c r="E26" s="102" t="s">
        <v>451</v>
      </c>
      <c r="F26" s="105"/>
      <c r="G26" s="88">
        <f>SUM(G27)</f>
        <v>2900</v>
      </c>
      <c r="J26" s="21"/>
      <c r="K26" s="21"/>
      <c r="L26" s="29"/>
      <c r="M26" s="28"/>
      <c r="N26" s="30"/>
      <c r="O26" s="31"/>
      <c r="P26" s="32"/>
    </row>
    <row r="27" spans="1:16" ht="31.5">
      <c r="A27" s="104" t="s">
        <v>452</v>
      </c>
      <c r="B27" s="102"/>
      <c r="C27" s="101" t="s">
        <v>672</v>
      </c>
      <c r="D27" s="101" t="s">
        <v>675</v>
      </c>
      <c r="E27" s="102" t="s">
        <v>451</v>
      </c>
      <c r="F27" s="102">
        <v>122</v>
      </c>
      <c r="G27" s="88">
        <v>2900</v>
      </c>
      <c r="H27" s="9"/>
      <c r="J27" s="21"/>
      <c r="K27" s="21"/>
      <c r="L27" s="28"/>
      <c r="M27" s="29"/>
      <c r="N27" s="30"/>
      <c r="O27" s="30"/>
      <c r="P27" s="32"/>
    </row>
    <row r="28" spans="1:16" ht="31.5">
      <c r="A28" s="104" t="s">
        <v>465</v>
      </c>
      <c r="B28" s="102"/>
      <c r="C28" s="101" t="s">
        <v>672</v>
      </c>
      <c r="D28" s="101" t="s">
        <v>675</v>
      </c>
      <c r="E28" s="102" t="s">
        <v>466</v>
      </c>
      <c r="F28" s="99"/>
      <c r="G28" s="88">
        <f>SUM(G29,G35,G37,G41,G44,G46)</f>
        <v>72488.1</v>
      </c>
      <c r="J28" s="21"/>
      <c r="K28" s="21"/>
      <c r="L28" s="29"/>
      <c r="M28" s="28"/>
      <c r="N28" s="30"/>
      <c r="O28" s="30"/>
      <c r="P28" s="32"/>
    </row>
    <row r="29" spans="1:16" ht="15.75">
      <c r="A29" s="104" t="s">
        <v>467</v>
      </c>
      <c r="B29" s="102"/>
      <c r="C29" s="101" t="s">
        <v>672</v>
      </c>
      <c r="D29" s="101" t="s">
        <v>675</v>
      </c>
      <c r="E29" s="102" t="s">
        <v>468</v>
      </c>
      <c r="F29" s="102"/>
      <c r="G29" s="88">
        <f>SUM(G30:G34)</f>
        <v>58806.1</v>
      </c>
      <c r="J29" s="21"/>
      <c r="K29" s="21"/>
      <c r="L29" s="29"/>
      <c r="M29" s="28"/>
      <c r="N29" s="30"/>
      <c r="O29" s="30"/>
      <c r="P29" s="32"/>
    </row>
    <row r="30" spans="1:16" ht="31.5">
      <c r="A30" s="104" t="s">
        <v>457</v>
      </c>
      <c r="B30" s="102"/>
      <c r="C30" s="101" t="s">
        <v>672</v>
      </c>
      <c r="D30" s="101" t="s">
        <v>675</v>
      </c>
      <c r="E30" s="102" t="s">
        <v>468</v>
      </c>
      <c r="F30" s="102">
        <v>121</v>
      </c>
      <c r="G30" s="88">
        <v>31730.6</v>
      </c>
      <c r="J30" s="21"/>
      <c r="K30" s="21"/>
      <c r="L30" s="28"/>
      <c r="M30" s="28"/>
      <c r="N30" s="30"/>
      <c r="O30" s="30"/>
      <c r="P30" s="32"/>
    </row>
    <row r="31" spans="1:16" ht="31.5">
      <c r="A31" s="104" t="s">
        <v>452</v>
      </c>
      <c r="B31" s="102"/>
      <c r="C31" s="101" t="s">
        <v>672</v>
      </c>
      <c r="D31" s="101" t="s">
        <v>675</v>
      </c>
      <c r="E31" s="102" t="s">
        <v>468</v>
      </c>
      <c r="F31" s="102">
        <v>122</v>
      </c>
      <c r="G31" s="88">
        <v>625</v>
      </c>
      <c r="J31" s="21"/>
      <c r="K31" s="21"/>
      <c r="L31" s="29"/>
      <c r="M31" s="28"/>
      <c r="N31" s="30"/>
      <c r="O31" s="30"/>
      <c r="P31" s="32"/>
    </row>
    <row r="32" spans="1:16" ht="31.5">
      <c r="A32" s="110" t="s">
        <v>458</v>
      </c>
      <c r="B32" s="111"/>
      <c r="C32" s="101" t="s">
        <v>672</v>
      </c>
      <c r="D32" s="101" t="s">
        <v>675</v>
      </c>
      <c r="E32" s="111" t="s">
        <v>468</v>
      </c>
      <c r="F32" s="111">
        <v>244</v>
      </c>
      <c r="G32" s="88">
        <v>25633.1</v>
      </c>
      <c r="J32" s="21"/>
      <c r="K32" s="21"/>
      <c r="L32" s="29"/>
      <c r="M32" s="28"/>
      <c r="N32" s="30"/>
      <c r="O32" s="30"/>
      <c r="P32" s="32"/>
    </row>
    <row r="33" spans="1:16" ht="15.75">
      <c r="A33" s="104" t="s">
        <v>469</v>
      </c>
      <c r="B33" s="102"/>
      <c r="C33" s="101" t="s">
        <v>672</v>
      </c>
      <c r="D33" s="101" t="s">
        <v>675</v>
      </c>
      <c r="E33" s="102" t="s">
        <v>468</v>
      </c>
      <c r="F33" s="102">
        <v>851</v>
      </c>
      <c r="G33" s="88">
        <v>747.8</v>
      </c>
      <c r="J33" s="22"/>
      <c r="K33" s="22"/>
      <c r="L33" s="22"/>
      <c r="M33" s="22"/>
      <c r="N33" s="22"/>
      <c r="O33" s="22"/>
      <c r="P33" s="22"/>
    </row>
    <row r="34" spans="1:7" ht="15.75">
      <c r="A34" s="100" t="s">
        <v>470</v>
      </c>
      <c r="B34" s="112"/>
      <c r="C34" s="101" t="s">
        <v>672</v>
      </c>
      <c r="D34" s="101" t="s">
        <v>675</v>
      </c>
      <c r="E34" s="102" t="s">
        <v>468</v>
      </c>
      <c r="F34" s="102">
        <v>852</v>
      </c>
      <c r="G34" s="88">
        <v>69.6</v>
      </c>
    </row>
    <row r="35" spans="1:7" ht="15.75">
      <c r="A35" s="104" t="s">
        <v>471</v>
      </c>
      <c r="B35" s="102"/>
      <c r="C35" s="101" t="s">
        <v>672</v>
      </c>
      <c r="D35" s="101" t="s">
        <v>675</v>
      </c>
      <c r="E35" s="102" t="s">
        <v>472</v>
      </c>
      <c r="F35" s="102"/>
      <c r="G35" s="88">
        <f>SUM(G36)</f>
        <v>247.9</v>
      </c>
    </row>
    <row r="36" spans="1:7" ht="31.5">
      <c r="A36" s="104" t="s">
        <v>457</v>
      </c>
      <c r="B36" s="102"/>
      <c r="C36" s="101" t="s">
        <v>672</v>
      </c>
      <c r="D36" s="101" t="s">
        <v>675</v>
      </c>
      <c r="E36" s="102" t="s">
        <v>472</v>
      </c>
      <c r="F36" s="102">
        <v>121</v>
      </c>
      <c r="G36" s="88">
        <v>247.9</v>
      </c>
    </row>
    <row r="37" spans="1:7" ht="47.25">
      <c r="A37" s="104" t="s">
        <v>286</v>
      </c>
      <c r="B37" s="102"/>
      <c r="C37" s="101" t="s">
        <v>672</v>
      </c>
      <c r="D37" s="101" t="s">
        <v>675</v>
      </c>
      <c r="E37" s="102" t="s">
        <v>475</v>
      </c>
      <c r="F37" s="102"/>
      <c r="G37" s="88">
        <f>SUM(G38:G40)</f>
        <v>10423.3</v>
      </c>
    </row>
    <row r="38" spans="1:7" ht="31.5">
      <c r="A38" s="104" t="s">
        <v>457</v>
      </c>
      <c r="B38" s="102"/>
      <c r="C38" s="101" t="s">
        <v>672</v>
      </c>
      <c r="D38" s="101" t="s">
        <v>675</v>
      </c>
      <c r="E38" s="102" t="s">
        <v>475</v>
      </c>
      <c r="F38" s="102">
        <v>121</v>
      </c>
      <c r="G38" s="88">
        <v>8094.6</v>
      </c>
    </row>
    <row r="39" spans="1:7" ht="31.5">
      <c r="A39" s="104" t="s">
        <v>452</v>
      </c>
      <c r="B39" s="102"/>
      <c r="C39" s="101" t="s">
        <v>672</v>
      </c>
      <c r="D39" s="101" t="s">
        <v>675</v>
      </c>
      <c r="E39" s="102" t="s">
        <v>475</v>
      </c>
      <c r="F39" s="102">
        <v>122</v>
      </c>
      <c r="G39" s="88">
        <v>180</v>
      </c>
    </row>
    <row r="40" spans="1:7" ht="31.5">
      <c r="A40" s="110" t="s">
        <v>458</v>
      </c>
      <c r="B40" s="102"/>
      <c r="C40" s="101" t="s">
        <v>672</v>
      </c>
      <c r="D40" s="101" t="s">
        <v>675</v>
      </c>
      <c r="E40" s="102" t="s">
        <v>475</v>
      </c>
      <c r="F40" s="102">
        <v>244</v>
      </c>
      <c r="G40" s="88">
        <v>2148.7</v>
      </c>
    </row>
    <row r="41" spans="1:7" ht="31.5">
      <c r="A41" s="104" t="s">
        <v>768</v>
      </c>
      <c r="B41" s="102"/>
      <c r="C41" s="101" t="s">
        <v>672</v>
      </c>
      <c r="D41" s="101" t="s">
        <v>675</v>
      </c>
      <c r="E41" s="102" t="s">
        <v>769</v>
      </c>
      <c r="F41" s="102"/>
      <c r="G41" s="88">
        <f>SUM(G42:G43)</f>
        <v>966.2</v>
      </c>
    </row>
    <row r="42" spans="1:7" ht="31.5">
      <c r="A42" s="104" t="s">
        <v>457</v>
      </c>
      <c r="B42" s="102"/>
      <c r="C42" s="101" t="s">
        <v>672</v>
      </c>
      <c r="D42" s="101" t="s">
        <v>675</v>
      </c>
      <c r="E42" s="102" t="s">
        <v>769</v>
      </c>
      <c r="F42" s="102">
        <v>121</v>
      </c>
      <c r="G42" s="88">
        <v>194.6</v>
      </c>
    </row>
    <row r="43" spans="1:7" ht="31.5">
      <c r="A43" s="104" t="s">
        <v>452</v>
      </c>
      <c r="B43" s="102"/>
      <c r="C43" s="101" t="s">
        <v>672</v>
      </c>
      <c r="D43" s="101" t="s">
        <v>675</v>
      </c>
      <c r="E43" s="102" t="s">
        <v>769</v>
      </c>
      <c r="F43" s="102">
        <v>122</v>
      </c>
      <c r="G43" s="88">
        <v>771.6</v>
      </c>
    </row>
    <row r="44" spans="1:7" ht="15.75">
      <c r="A44" s="104" t="s">
        <v>770</v>
      </c>
      <c r="B44" s="102"/>
      <c r="C44" s="101" t="s">
        <v>672</v>
      </c>
      <c r="D44" s="101" t="s">
        <v>675</v>
      </c>
      <c r="E44" s="102" t="s">
        <v>771</v>
      </c>
      <c r="F44" s="102"/>
      <c r="G44" s="88">
        <f>SUM(G45)</f>
        <v>109.3</v>
      </c>
    </row>
    <row r="45" spans="1:7" ht="31.5">
      <c r="A45" s="104" t="s">
        <v>457</v>
      </c>
      <c r="B45" s="102"/>
      <c r="C45" s="101" t="s">
        <v>672</v>
      </c>
      <c r="D45" s="101" t="s">
        <v>675</v>
      </c>
      <c r="E45" s="102" t="s">
        <v>771</v>
      </c>
      <c r="F45" s="102">
        <v>121</v>
      </c>
      <c r="G45" s="88">
        <v>109.3</v>
      </c>
    </row>
    <row r="46" spans="1:7" ht="15.75">
      <c r="A46" s="104" t="s">
        <v>476</v>
      </c>
      <c r="B46" s="102"/>
      <c r="C46" s="101" t="s">
        <v>672</v>
      </c>
      <c r="D46" s="101" t="s">
        <v>675</v>
      </c>
      <c r="E46" s="102" t="s">
        <v>477</v>
      </c>
      <c r="F46" s="102"/>
      <c r="G46" s="88">
        <f>SUM(G47)</f>
        <v>1935.3</v>
      </c>
    </row>
    <row r="47" spans="1:7" ht="31.5">
      <c r="A47" s="104" t="s">
        <v>457</v>
      </c>
      <c r="B47" s="102"/>
      <c r="C47" s="101" t="s">
        <v>672</v>
      </c>
      <c r="D47" s="101" t="s">
        <v>675</v>
      </c>
      <c r="E47" s="102" t="s">
        <v>477</v>
      </c>
      <c r="F47" s="102">
        <v>121</v>
      </c>
      <c r="G47" s="88">
        <v>1935.3</v>
      </c>
    </row>
    <row r="48" spans="1:7" ht="17.25" customHeight="1">
      <c r="A48" s="17" t="s">
        <v>497</v>
      </c>
      <c r="B48" s="6"/>
      <c r="C48" s="11" t="s">
        <v>672</v>
      </c>
      <c r="D48" s="11">
        <v>13</v>
      </c>
      <c r="E48" s="6"/>
      <c r="F48" s="6"/>
      <c r="G48" s="87">
        <f>SUM(G49,G51)</f>
        <v>7862.9</v>
      </c>
    </row>
    <row r="49" spans="1:7" ht="31.5">
      <c r="A49" s="18" t="s">
        <v>27</v>
      </c>
      <c r="B49" s="7"/>
      <c r="C49" s="12" t="s">
        <v>672</v>
      </c>
      <c r="D49" s="12">
        <v>13</v>
      </c>
      <c r="E49" s="7" t="s">
        <v>498</v>
      </c>
      <c r="F49" s="7"/>
      <c r="G49" s="88">
        <f aca="true" t="shared" si="0" ref="G49:G88">SUM(G50)</f>
        <v>1000</v>
      </c>
    </row>
    <row r="50" spans="1:7" ht="31.5">
      <c r="A50" s="18" t="s">
        <v>458</v>
      </c>
      <c r="B50" s="7"/>
      <c r="C50" s="12" t="s">
        <v>672</v>
      </c>
      <c r="D50" s="12">
        <v>13</v>
      </c>
      <c r="E50" s="7" t="s">
        <v>499</v>
      </c>
      <c r="F50" s="7">
        <v>244</v>
      </c>
      <c r="G50" s="88">
        <v>1000</v>
      </c>
    </row>
    <row r="51" spans="1:7" ht="48.75" customHeight="1">
      <c r="A51" s="18" t="s">
        <v>494</v>
      </c>
      <c r="B51" s="59"/>
      <c r="C51" s="12" t="s">
        <v>672</v>
      </c>
      <c r="D51" s="12" t="s">
        <v>38</v>
      </c>
      <c r="E51" s="7" t="s">
        <v>495</v>
      </c>
      <c r="F51" s="7"/>
      <c r="G51" s="88">
        <f>SUM(G52,G57)</f>
        <v>6862.9</v>
      </c>
    </row>
    <row r="52" spans="1:7" ht="31.5">
      <c r="A52" s="18" t="s">
        <v>496</v>
      </c>
      <c r="B52" s="59"/>
      <c r="C52" s="12" t="s">
        <v>672</v>
      </c>
      <c r="D52" s="12" t="s">
        <v>38</v>
      </c>
      <c r="E52" s="7" t="s">
        <v>26</v>
      </c>
      <c r="F52" s="7"/>
      <c r="G52" s="88">
        <f>SUM(G53:G56)</f>
        <v>1432.9</v>
      </c>
    </row>
    <row r="53" spans="1:7" ht="31.5">
      <c r="A53" s="110" t="s">
        <v>458</v>
      </c>
      <c r="B53" s="59"/>
      <c r="C53" s="12" t="s">
        <v>672</v>
      </c>
      <c r="D53" s="12" t="s">
        <v>38</v>
      </c>
      <c r="E53" s="7" t="s">
        <v>26</v>
      </c>
      <c r="F53" s="7">
        <v>244</v>
      </c>
      <c r="G53" s="88">
        <v>314.9</v>
      </c>
    </row>
    <row r="54" spans="1:7" ht="15.75">
      <c r="A54" s="18" t="s">
        <v>36</v>
      </c>
      <c r="B54" s="59"/>
      <c r="C54" s="12" t="s">
        <v>672</v>
      </c>
      <c r="D54" s="12" t="s">
        <v>38</v>
      </c>
      <c r="E54" s="7" t="s">
        <v>26</v>
      </c>
      <c r="F54" s="7">
        <v>360</v>
      </c>
      <c r="G54" s="88">
        <v>600</v>
      </c>
    </row>
    <row r="55" spans="1:7" ht="96.75" customHeight="1">
      <c r="A55" s="18" t="s">
        <v>37</v>
      </c>
      <c r="B55" s="59"/>
      <c r="C55" s="12" t="s">
        <v>672</v>
      </c>
      <c r="D55" s="12" t="s">
        <v>38</v>
      </c>
      <c r="E55" s="7" t="s">
        <v>26</v>
      </c>
      <c r="F55" s="7">
        <v>831</v>
      </c>
      <c r="G55" s="88">
        <v>508</v>
      </c>
    </row>
    <row r="56" spans="1:7" ht="17.25" customHeight="1">
      <c r="A56" s="18" t="s">
        <v>470</v>
      </c>
      <c r="B56" s="59"/>
      <c r="C56" s="12" t="s">
        <v>672</v>
      </c>
      <c r="D56" s="12" t="s">
        <v>38</v>
      </c>
      <c r="E56" s="7" t="s">
        <v>26</v>
      </c>
      <c r="F56" s="7">
        <v>852</v>
      </c>
      <c r="G56" s="88">
        <v>10</v>
      </c>
    </row>
    <row r="57" spans="1:7" ht="31.5" customHeight="1">
      <c r="A57" s="18" t="s">
        <v>28</v>
      </c>
      <c r="B57" s="7"/>
      <c r="C57" s="12" t="s">
        <v>672</v>
      </c>
      <c r="D57" s="12">
        <v>13</v>
      </c>
      <c r="E57" s="7" t="s">
        <v>500</v>
      </c>
      <c r="F57" s="7"/>
      <c r="G57" s="88">
        <f t="shared" si="0"/>
        <v>5430</v>
      </c>
    </row>
    <row r="58" spans="1:7" ht="31.5">
      <c r="A58" s="18" t="s">
        <v>458</v>
      </c>
      <c r="B58" s="7"/>
      <c r="C58" s="12" t="s">
        <v>672</v>
      </c>
      <c r="D58" s="12">
        <v>13</v>
      </c>
      <c r="E58" s="7" t="s">
        <v>500</v>
      </c>
      <c r="F58" s="7">
        <v>244</v>
      </c>
      <c r="G58" s="88">
        <v>5430</v>
      </c>
    </row>
    <row r="59" spans="1:7" ht="15.75">
      <c r="A59" s="106" t="s">
        <v>501</v>
      </c>
      <c r="B59" s="99"/>
      <c r="C59" s="98" t="s">
        <v>673</v>
      </c>
      <c r="D59" s="98" t="s">
        <v>679</v>
      </c>
      <c r="E59" s="102"/>
      <c r="F59" s="102"/>
      <c r="G59" s="87">
        <f t="shared" si="0"/>
        <v>72.1</v>
      </c>
    </row>
    <row r="60" spans="1:7" ht="15.75">
      <c r="A60" s="104" t="s">
        <v>502</v>
      </c>
      <c r="B60" s="102"/>
      <c r="C60" s="101" t="s">
        <v>673</v>
      </c>
      <c r="D60" s="101" t="s">
        <v>674</v>
      </c>
      <c r="E60" s="102"/>
      <c r="F60" s="102"/>
      <c r="G60" s="88">
        <f t="shared" si="0"/>
        <v>72.1</v>
      </c>
    </row>
    <row r="61" spans="1:7" ht="31.5">
      <c r="A61" s="104" t="s">
        <v>503</v>
      </c>
      <c r="B61" s="102"/>
      <c r="C61" s="101" t="s">
        <v>673</v>
      </c>
      <c r="D61" s="101" t="s">
        <v>674</v>
      </c>
      <c r="E61" s="102" t="s">
        <v>504</v>
      </c>
      <c r="F61" s="102"/>
      <c r="G61" s="88">
        <f t="shared" si="0"/>
        <v>72.1</v>
      </c>
    </row>
    <row r="62" spans="1:7" ht="31.5">
      <c r="A62" s="104" t="s">
        <v>458</v>
      </c>
      <c r="B62" s="102"/>
      <c r="C62" s="101" t="s">
        <v>673</v>
      </c>
      <c r="D62" s="101" t="s">
        <v>674</v>
      </c>
      <c r="E62" s="102" t="s">
        <v>504</v>
      </c>
      <c r="F62" s="102">
        <v>244</v>
      </c>
      <c r="G62" s="88">
        <v>72.1</v>
      </c>
    </row>
    <row r="63" spans="1:7" ht="15" customHeight="1">
      <c r="A63" s="106" t="s">
        <v>505</v>
      </c>
      <c r="B63" s="99"/>
      <c r="C63" s="98" t="s">
        <v>674</v>
      </c>
      <c r="D63" s="98" t="s">
        <v>679</v>
      </c>
      <c r="E63" s="102"/>
      <c r="F63" s="102"/>
      <c r="G63" s="87">
        <f>SUM(G64,G71)</f>
        <v>1647.4</v>
      </c>
    </row>
    <row r="64" spans="1:7" ht="15.75">
      <c r="A64" s="106" t="s">
        <v>506</v>
      </c>
      <c r="B64" s="99"/>
      <c r="C64" s="98" t="s">
        <v>674</v>
      </c>
      <c r="D64" s="98" t="s">
        <v>675</v>
      </c>
      <c r="E64" s="99"/>
      <c r="F64" s="99"/>
      <c r="G64" s="87">
        <f t="shared" si="0"/>
        <v>1642.4</v>
      </c>
    </row>
    <row r="65" spans="1:7" ht="31.5">
      <c r="A65" s="104" t="s">
        <v>507</v>
      </c>
      <c r="B65" s="102"/>
      <c r="C65" s="101" t="s">
        <v>674</v>
      </c>
      <c r="D65" s="101" t="s">
        <v>675</v>
      </c>
      <c r="E65" s="102" t="s">
        <v>466</v>
      </c>
      <c r="F65" s="102"/>
      <c r="G65" s="88">
        <f>SUM(G66,G69)</f>
        <v>1642.4</v>
      </c>
    </row>
    <row r="66" spans="1:7" ht="31.5">
      <c r="A66" s="104" t="s">
        <v>29</v>
      </c>
      <c r="B66" s="102"/>
      <c r="C66" s="101" t="s">
        <v>674</v>
      </c>
      <c r="D66" s="101" t="s">
        <v>675</v>
      </c>
      <c r="E66" s="102" t="s">
        <v>508</v>
      </c>
      <c r="F66" s="102"/>
      <c r="G66" s="88">
        <f>SUM(G67:G68)</f>
        <v>612.5</v>
      </c>
    </row>
    <row r="67" spans="1:7" ht="31.5">
      <c r="A67" s="104" t="s">
        <v>457</v>
      </c>
      <c r="B67" s="102"/>
      <c r="C67" s="101" t="s">
        <v>674</v>
      </c>
      <c r="D67" s="101" t="s">
        <v>675</v>
      </c>
      <c r="E67" s="102" t="s">
        <v>508</v>
      </c>
      <c r="F67" s="102">
        <v>121</v>
      </c>
      <c r="G67" s="88">
        <v>431.1</v>
      </c>
    </row>
    <row r="68" spans="1:7" ht="31.5">
      <c r="A68" s="104" t="s">
        <v>458</v>
      </c>
      <c r="B68" s="102"/>
      <c r="C68" s="101" t="s">
        <v>674</v>
      </c>
      <c r="D68" s="101" t="s">
        <v>675</v>
      </c>
      <c r="E68" s="102" t="s">
        <v>508</v>
      </c>
      <c r="F68" s="102">
        <v>244</v>
      </c>
      <c r="G68" s="88">
        <v>181.4</v>
      </c>
    </row>
    <row r="69" spans="1:7" ht="47.25">
      <c r="A69" s="104" t="s">
        <v>30</v>
      </c>
      <c r="B69" s="102"/>
      <c r="C69" s="101" t="s">
        <v>674</v>
      </c>
      <c r="D69" s="101" t="s">
        <v>675</v>
      </c>
      <c r="E69" s="102" t="s">
        <v>509</v>
      </c>
      <c r="F69" s="102"/>
      <c r="G69" s="88">
        <f t="shared" si="0"/>
        <v>1029.9</v>
      </c>
    </row>
    <row r="70" spans="1:7" ht="31.5">
      <c r="A70" s="104" t="s">
        <v>457</v>
      </c>
      <c r="B70" s="102"/>
      <c r="C70" s="101" t="s">
        <v>674</v>
      </c>
      <c r="D70" s="101" t="s">
        <v>675</v>
      </c>
      <c r="E70" s="102" t="s">
        <v>509</v>
      </c>
      <c r="F70" s="102">
        <v>121</v>
      </c>
      <c r="G70" s="88">
        <v>1029.9</v>
      </c>
    </row>
    <row r="71" spans="1:7" ht="31.5">
      <c r="A71" s="106" t="s">
        <v>510</v>
      </c>
      <c r="B71" s="99"/>
      <c r="C71" s="98" t="s">
        <v>674</v>
      </c>
      <c r="D71" s="98">
        <v>14</v>
      </c>
      <c r="E71" s="99"/>
      <c r="F71" s="99"/>
      <c r="G71" s="88">
        <f t="shared" si="0"/>
        <v>5</v>
      </c>
    </row>
    <row r="72" spans="1:7" ht="66" customHeight="1">
      <c r="A72" s="104" t="s">
        <v>511</v>
      </c>
      <c r="B72" s="102"/>
      <c r="C72" s="101" t="s">
        <v>674</v>
      </c>
      <c r="D72" s="101">
        <v>14</v>
      </c>
      <c r="E72" s="102" t="s">
        <v>512</v>
      </c>
      <c r="F72" s="102"/>
      <c r="G72" s="88">
        <f t="shared" si="0"/>
        <v>5</v>
      </c>
    </row>
    <row r="73" spans="1:7" ht="15" customHeight="1">
      <c r="A73" s="104" t="s">
        <v>513</v>
      </c>
      <c r="B73" s="102"/>
      <c r="C73" s="101" t="s">
        <v>674</v>
      </c>
      <c r="D73" s="101">
        <v>14</v>
      </c>
      <c r="E73" s="102" t="s">
        <v>514</v>
      </c>
      <c r="F73" s="102"/>
      <c r="G73" s="88">
        <f t="shared" si="0"/>
        <v>5</v>
      </c>
    </row>
    <row r="74" spans="1:7" ht="31.5">
      <c r="A74" s="104" t="s">
        <v>458</v>
      </c>
      <c r="B74" s="102"/>
      <c r="C74" s="101" t="s">
        <v>674</v>
      </c>
      <c r="D74" s="101">
        <v>14</v>
      </c>
      <c r="E74" s="102" t="s">
        <v>514</v>
      </c>
      <c r="F74" s="102">
        <v>244</v>
      </c>
      <c r="G74" s="88">
        <v>5</v>
      </c>
    </row>
    <row r="75" spans="1:7" ht="15.75">
      <c r="A75" s="17" t="s">
        <v>515</v>
      </c>
      <c r="B75" s="6"/>
      <c r="C75" s="11" t="s">
        <v>675</v>
      </c>
      <c r="D75" s="11" t="s">
        <v>679</v>
      </c>
      <c r="E75" s="6"/>
      <c r="F75" s="6"/>
      <c r="G75" s="87">
        <f>SUM(G76,G81,G98)</f>
        <v>66089.8</v>
      </c>
    </row>
    <row r="76" spans="1:7" ht="15.75">
      <c r="A76" s="106" t="s">
        <v>524</v>
      </c>
      <c r="B76" s="99"/>
      <c r="C76" s="98" t="s">
        <v>675</v>
      </c>
      <c r="D76" s="98" t="s">
        <v>678</v>
      </c>
      <c r="E76" s="99"/>
      <c r="F76" s="99"/>
      <c r="G76" s="87">
        <f t="shared" si="0"/>
        <v>8645.1</v>
      </c>
    </row>
    <row r="77" spans="1:7" ht="30.75" customHeight="1">
      <c r="A77" s="104" t="s">
        <v>525</v>
      </c>
      <c r="B77" s="102"/>
      <c r="C77" s="101" t="s">
        <v>675</v>
      </c>
      <c r="D77" s="101" t="s">
        <v>678</v>
      </c>
      <c r="E77" s="102" t="s">
        <v>526</v>
      </c>
      <c r="F77" s="102"/>
      <c r="G77" s="88">
        <f t="shared" si="0"/>
        <v>8645.1</v>
      </c>
    </row>
    <row r="78" spans="1:7" ht="18" customHeight="1">
      <c r="A78" s="104" t="s">
        <v>527</v>
      </c>
      <c r="B78" s="102"/>
      <c r="C78" s="101" t="s">
        <v>675</v>
      </c>
      <c r="D78" s="101" t="s">
        <v>678</v>
      </c>
      <c r="E78" s="102" t="s">
        <v>528</v>
      </c>
      <c r="F78" s="102"/>
      <c r="G78" s="88">
        <f t="shared" si="0"/>
        <v>8645.1</v>
      </c>
    </row>
    <row r="79" spans="1:7" ht="15.75">
      <c r="A79" s="104" t="s">
        <v>529</v>
      </c>
      <c r="B79" s="102"/>
      <c r="C79" s="101" t="s">
        <v>675</v>
      </c>
      <c r="D79" s="101" t="s">
        <v>678</v>
      </c>
      <c r="E79" s="102" t="s">
        <v>530</v>
      </c>
      <c r="F79" s="102"/>
      <c r="G79" s="88">
        <f t="shared" si="0"/>
        <v>8645.1</v>
      </c>
    </row>
    <row r="80" spans="1:7" ht="30.75" customHeight="1">
      <c r="A80" s="104" t="s">
        <v>523</v>
      </c>
      <c r="B80" s="102"/>
      <c r="C80" s="101" t="s">
        <v>675</v>
      </c>
      <c r="D80" s="101" t="s">
        <v>678</v>
      </c>
      <c r="E80" s="102" t="s">
        <v>530</v>
      </c>
      <c r="F80" s="102">
        <v>810</v>
      </c>
      <c r="G80" s="88">
        <v>8645.1</v>
      </c>
    </row>
    <row r="81" spans="1:7" ht="15.75">
      <c r="A81" s="17" t="s">
        <v>531</v>
      </c>
      <c r="B81" s="6"/>
      <c r="C81" s="11" t="s">
        <v>675</v>
      </c>
      <c r="D81" s="11" t="s">
        <v>681</v>
      </c>
      <c r="E81" s="6"/>
      <c r="F81" s="6"/>
      <c r="G81" s="87">
        <f>SUM(G82,G86)</f>
        <v>15658.6</v>
      </c>
    </row>
    <row r="82" spans="1:7" ht="30.75" customHeight="1">
      <c r="A82" s="104" t="s">
        <v>525</v>
      </c>
      <c r="B82" s="102"/>
      <c r="C82" s="101" t="s">
        <v>675</v>
      </c>
      <c r="D82" s="101" t="s">
        <v>681</v>
      </c>
      <c r="E82" s="102" t="s">
        <v>526</v>
      </c>
      <c r="F82" s="102"/>
      <c r="G82" s="88">
        <f t="shared" si="0"/>
        <v>5847.5</v>
      </c>
    </row>
    <row r="83" spans="1:7" ht="31.5">
      <c r="A83" s="104" t="s">
        <v>532</v>
      </c>
      <c r="B83" s="102"/>
      <c r="C83" s="101" t="s">
        <v>675</v>
      </c>
      <c r="D83" s="101" t="s">
        <v>681</v>
      </c>
      <c r="E83" s="102" t="s">
        <v>533</v>
      </c>
      <c r="F83" s="102"/>
      <c r="G83" s="88">
        <f t="shared" si="0"/>
        <v>5847.5</v>
      </c>
    </row>
    <row r="84" spans="1:7" ht="15.75">
      <c r="A84" s="104" t="s">
        <v>534</v>
      </c>
      <c r="B84" s="102"/>
      <c r="C84" s="101" t="s">
        <v>675</v>
      </c>
      <c r="D84" s="101" t="s">
        <v>681</v>
      </c>
      <c r="E84" s="102" t="s">
        <v>535</v>
      </c>
      <c r="F84" s="102"/>
      <c r="G84" s="88">
        <f t="shared" si="0"/>
        <v>5847.5</v>
      </c>
    </row>
    <row r="85" spans="1:7" ht="31.5">
      <c r="A85" s="104" t="s">
        <v>458</v>
      </c>
      <c r="B85" s="102"/>
      <c r="C85" s="101" t="s">
        <v>675</v>
      </c>
      <c r="D85" s="101" t="s">
        <v>681</v>
      </c>
      <c r="E85" s="102" t="s">
        <v>535</v>
      </c>
      <c r="F85" s="102">
        <v>244</v>
      </c>
      <c r="G85" s="88">
        <v>5847.5</v>
      </c>
    </row>
    <row r="86" spans="1:7" ht="31.5">
      <c r="A86" s="104" t="s">
        <v>536</v>
      </c>
      <c r="B86" s="102"/>
      <c r="C86" s="101" t="s">
        <v>675</v>
      </c>
      <c r="D86" s="101" t="s">
        <v>681</v>
      </c>
      <c r="E86" s="102" t="s">
        <v>537</v>
      </c>
      <c r="F86" s="102"/>
      <c r="G86" s="88">
        <f t="shared" si="0"/>
        <v>9811.1</v>
      </c>
    </row>
    <row r="87" spans="1:7" ht="47.25" customHeight="1">
      <c r="A87" s="104" t="s">
        <v>538</v>
      </c>
      <c r="B87" s="102"/>
      <c r="C87" s="101" t="s">
        <v>675</v>
      </c>
      <c r="D87" s="101" t="s">
        <v>681</v>
      </c>
      <c r="E87" s="102" t="s">
        <v>539</v>
      </c>
      <c r="F87" s="102"/>
      <c r="G87" s="88">
        <f t="shared" si="0"/>
        <v>9811.1</v>
      </c>
    </row>
    <row r="88" spans="1:7" ht="30.75" customHeight="1">
      <c r="A88" s="104" t="s">
        <v>540</v>
      </c>
      <c r="B88" s="102"/>
      <c r="C88" s="101" t="s">
        <v>675</v>
      </c>
      <c r="D88" s="101" t="s">
        <v>681</v>
      </c>
      <c r="E88" s="102" t="s">
        <v>541</v>
      </c>
      <c r="F88" s="102"/>
      <c r="G88" s="88">
        <f t="shared" si="0"/>
        <v>9811.1</v>
      </c>
    </row>
    <row r="89" spans="1:7" ht="31.5">
      <c r="A89" s="104" t="s">
        <v>458</v>
      </c>
      <c r="B89" s="102"/>
      <c r="C89" s="101" t="s">
        <v>675</v>
      </c>
      <c r="D89" s="101" t="s">
        <v>681</v>
      </c>
      <c r="E89" s="102" t="s">
        <v>541</v>
      </c>
      <c r="F89" s="102">
        <v>244</v>
      </c>
      <c r="G89" s="88">
        <f>SUM(G90:G97)</f>
        <v>9811.1</v>
      </c>
    </row>
    <row r="90" spans="1:7" ht="47.25">
      <c r="A90" s="104" t="s">
        <v>39</v>
      </c>
      <c r="B90" s="102"/>
      <c r="C90" s="101" t="s">
        <v>675</v>
      </c>
      <c r="D90" s="101" t="s">
        <v>681</v>
      </c>
      <c r="E90" s="102" t="s">
        <v>47</v>
      </c>
      <c r="F90" s="102">
        <v>244</v>
      </c>
      <c r="G90" s="88">
        <v>4080</v>
      </c>
    </row>
    <row r="91" spans="1:7" ht="47.25">
      <c r="A91" s="104" t="s">
        <v>40</v>
      </c>
      <c r="B91" s="102"/>
      <c r="C91" s="101" t="s">
        <v>675</v>
      </c>
      <c r="D91" s="101" t="s">
        <v>681</v>
      </c>
      <c r="E91" s="102" t="s">
        <v>48</v>
      </c>
      <c r="F91" s="102">
        <v>244</v>
      </c>
      <c r="G91" s="88">
        <v>760</v>
      </c>
    </row>
    <row r="92" spans="1:7" ht="47.25">
      <c r="A92" s="104" t="s">
        <v>41</v>
      </c>
      <c r="B92" s="102"/>
      <c r="C92" s="101" t="s">
        <v>675</v>
      </c>
      <c r="D92" s="101" t="s">
        <v>681</v>
      </c>
      <c r="E92" s="102" t="s">
        <v>49</v>
      </c>
      <c r="F92" s="102">
        <v>244</v>
      </c>
      <c r="G92" s="88">
        <v>400</v>
      </c>
    </row>
    <row r="93" spans="1:7" ht="47.25">
      <c r="A93" s="104" t="s">
        <v>42</v>
      </c>
      <c r="B93" s="102"/>
      <c r="C93" s="101" t="s">
        <v>675</v>
      </c>
      <c r="D93" s="101" t="s">
        <v>681</v>
      </c>
      <c r="E93" s="102" t="s">
        <v>50</v>
      </c>
      <c r="F93" s="102">
        <v>244</v>
      </c>
      <c r="G93" s="88">
        <v>998.1</v>
      </c>
    </row>
    <row r="94" spans="1:7" ht="31.5">
      <c r="A94" s="104" t="s">
        <v>43</v>
      </c>
      <c r="B94" s="102"/>
      <c r="C94" s="101" t="s">
        <v>675</v>
      </c>
      <c r="D94" s="101" t="s">
        <v>681</v>
      </c>
      <c r="E94" s="102" t="s">
        <v>51</v>
      </c>
      <c r="F94" s="102">
        <v>244</v>
      </c>
      <c r="G94" s="88">
        <v>400</v>
      </c>
    </row>
    <row r="95" spans="1:7" ht="47.25">
      <c r="A95" s="104" t="s">
        <v>44</v>
      </c>
      <c r="B95" s="102"/>
      <c r="C95" s="101" t="s">
        <v>675</v>
      </c>
      <c r="D95" s="101" t="s">
        <v>681</v>
      </c>
      <c r="E95" s="102" t="s">
        <v>52</v>
      </c>
      <c r="F95" s="102">
        <v>244</v>
      </c>
      <c r="G95" s="88">
        <v>585.8</v>
      </c>
    </row>
    <row r="96" spans="1:7" ht="47.25">
      <c r="A96" s="104" t="s">
        <v>45</v>
      </c>
      <c r="B96" s="102"/>
      <c r="C96" s="101" t="s">
        <v>675</v>
      </c>
      <c r="D96" s="101" t="s">
        <v>681</v>
      </c>
      <c r="E96" s="102" t="s">
        <v>53</v>
      </c>
      <c r="F96" s="102">
        <v>244</v>
      </c>
      <c r="G96" s="88">
        <v>1699.3</v>
      </c>
    </row>
    <row r="97" spans="1:7" ht="47.25">
      <c r="A97" s="104" t="s">
        <v>46</v>
      </c>
      <c r="B97" s="102"/>
      <c r="C97" s="101" t="s">
        <v>675</v>
      </c>
      <c r="D97" s="101" t="s">
        <v>681</v>
      </c>
      <c r="E97" s="102" t="s">
        <v>54</v>
      </c>
      <c r="F97" s="102">
        <v>244</v>
      </c>
      <c r="G97" s="88">
        <v>887.9</v>
      </c>
    </row>
    <row r="98" spans="1:7" ht="15.75">
      <c r="A98" s="106" t="s">
        <v>542</v>
      </c>
      <c r="B98" s="99"/>
      <c r="C98" s="98" t="s">
        <v>675</v>
      </c>
      <c r="D98" s="98">
        <v>12</v>
      </c>
      <c r="E98" s="99"/>
      <c r="F98" s="99"/>
      <c r="G98" s="87">
        <f>SUM(G99)</f>
        <v>41786.1</v>
      </c>
    </row>
    <row r="99" spans="1:7" ht="31.5">
      <c r="A99" s="104" t="s">
        <v>492</v>
      </c>
      <c r="B99" s="102"/>
      <c r="C99" s="101" t="s">
        <v>675</v>
      </c>
      <c r="D99" s="101">
        <v>12</v>
      </c>
      <c r="E99" s="102" t="s">
        <v>493</v>
      </c>
      <c r="F99" s="102"/>
      <c r="G99" s="88">
        <f>SUM(G100)</f>
        <v>41786.1</v>
      </c>
    </row>
    <row r="100" spans="1:7" ht="32.25" customHeight="1">
      <c r="A100" s="104" t="s">
        <v>494</v>
      </c>
      <c r="B100" s="102"/>
      <c r="C100" s="101" t="s">
        <v>675</v>
      </c>
      <c r="D100" s="101" t="s">
        <v>31</v>
      </c>
      <c r="E100" s="102" t="s">
        <v>495</v>
      </c>
      <c r="F100" s="102"/>
      <c r="G100" s="88">
        <f>SUM(G101,G103)</f>
        <v>41786.1</v>
      </c>
    </row>
    <row r="101" spans="1:7" ht="31.5">
      <c r="A101" s="104" t="s">
        <v>553</v>
      </c>
      <c r="B101" s="102"/>
      <c r="C101" s="101" t="s">
        <v>675</v>
      </c>
      <c r="D101" s="101">
        <v>12</v>
      </c>
      <c r="E101" s="102" t="s">
        <v>32</v>
      </c>
      <c r="F101" s="102"/>
      <c r="G101" s="88">
        <f>SUM(G102)</f>
        <v>1245.1</v>
      </c>
    </row>
    <row r="102" spans="1:7" ht="31.5">
      <c r="A102" s="104" t="s">
        <v>458</v>
      </c>
      <c r="B102" s="102"/>
      <c r="C102" s="101" t="s">
        <v>675</v>
      </c>
      <c r="D102" s="101">
        <v>12</v>
      </c>
      <c r="E102" s="102" t="s">
        <v>32</v>
      </c>
      <c r="F102" s="102">
        <v>244</v>
      </c>
      <c r="G102" s="88">
        <v>1245.1</v>
      </c>
    </row>
    <row r="103" spans="1:7" ht="31.5">
      <c r="A103" s="104" t="s">
        <v>554</v>
      </c>
      <c r="B103" s="102"/>
      <c r="C103" s="101" t="s">
        <v>675</v>
      </c>
      <c r="D103" s="101">
        <v>12</v>
      </c>
      <c r="E103" s="102" t="s">
        <v>33</v>
      </c>
      <c r="F103" s="102"/>
      <c r="G103" s="88">
        <f>SUM(G104)</f>
        <v>40541</v>
      </c>
    </row>
    <row r="104" spans="1:7" ht="31.5">
      <c r="A104" s="104" t="s">
        <v>458</v>
      </c>
      <c r="B104" s="102"/>
      <c r="C104" s="101" t="s">
        <v>675</v>
      </c>
      <c r="D104" s="101">
        <v>12</v>
      </c>
      <c r="E104" s="102" t="s">
        <v>33</v>
      </c>
      <c r="F104" s="102">
        <v>244</v>
      </c>
      <c r="G104" s="88">
        <v>40541</v>
      </c>
    </row>
    <row r="105" spans="1:7" ht="16.5" customHeight="1">
      <c r="A105" s="17" t="s">
        <v>555</v>
      </c>
      <c r="B105" s="6"/>
      <c r="C105" s="11" t="s">
        <v>676</v>
      </c>
      <c r="D105" s="11" t="s">
        <v>679</v>
      </c>
      <c r="E105" s="6"/>
      <c r="F105" s="6"/>
      <c r="G105" s="87">
        <f>SUM(G106,G150)</f>
        <v>196738.40000000002</v>
      </c>
    </row>
    <row r="106" spans="1:7" ht="15.75">
      <c r="A106" s="17" t="s">
        <v>556</v>
      </c>
      <c r="B106" s="6"/>
      <c r="C106" s="11" t="s">
        <v>676</v>
      </c>
      <c r="D106" s="11" t="s">
        <v>672</v>
      </c>
      <c r="E106" s="99"/>
      <c r="F106" s="99"/>
      <c r="G106" s="87">
        <f>SUM(G107,G111,G144)</f>
        <v>166017.50000000003</v>
      </c>
    </row>
    <row r="107" spans="1:7" ht="47.25">
      <c r="A107" s="18" t="s">
        <v>517</v>
      </c>
      <c r="B107" s="7"/>
      <c r="C107" s="12" t="s">
        <v>676</v>
      </c>
      <c r="D107" s="12" t="s">
        <v>672</v>
      </c>
      <c r="E107" s="102" t="s">
        <v>518</v>
      </c>
      <c r="F107" s="102"/>
      <c r="G107" s="88">
        <f>SUM(G108)</f>
        <v>31503.5</v>
      </c>
    </row>
    <row r="108" spans="1:7" ht="31.5">
      <c r="A108" s="18" t="s">
        <v>557</v>
      </c>
      <c r="B108" s="7"/>
      <c r="C108" s="12" t="s">
        <v>676</v>
      </c>
      <c r="D108" s="12" t="s">
        <v>672</v>
      </c>
      <c r="E108" s="102" t="s">
        <v>558</v>
      </c>
      <c r="F108" s="102"/>
      <c r="G108" s="88">
        <f>SUM(G109)</f>
        <v>31503.5</v>
      </c>
    </row>
    <row r="109" spans="1:7" ht="17.25" customHeight="1">
      <c r="A109" s="18" t="s">
        <v>290</v>
      </c>
      <c r="B109" s="7"/>
      <c r="C109" s="12" t="s">
        <v>676</v>
      </c>
      <c r="D109" s="12" t="s">
        <v>672</v>
      </c>
      <c r="E109" s="102" t="s">
        <v>559</v>
      </c>
      <c r="F109" s="99"/>
      <c r="G109" s="88">
        <f>SUM(G110)</f>
        <v>31503.5</v>
      </c>
    </row>
    <row r="110" spans="1:7" ht="31.5" customHeight="1">
      <c r="A110" s="18" t="s">
        <v>523</v>
      </c>
      <c r="B110" s="7"/>
      <c r="C110" s="12" t="s">
        <v>676</v>
      </c>
      <c r="D110" s="12" t="s">
        <v>672</v>
      </c>
      <c r="E110" s="102" t="s">
        <v>559</v>
      </c>
      <c r="F110" s="102">
        <v>810</v>
      </c>
      <c r="G110" s="88">
        <v>31503.5</v>
      </c>
    </row>
    <row r="111" spans="1:7" ht="31.5">
      <c r="A111" s="18" t="s">
        <v>536</v>
      </c>
      <c r="B111" s="7"/>
      <c r="C111" s="12" t="s">
        <v>676</v>
      </c>
      <c r="D111" s="12" t="s">
        <v>672</v>
      </c>
      <c r="E111" s="102" t="s">
        <v>537</v>
      </c>
      <c r="F111" s="99"/>
      <c r="G111" s="88">
        <f>SUM(G112,G134,G139)</f>
        <v>124777.80000000002</v>
      </c>
    </row>
    <row r="112" spans="1:7" ht="31.5" customHeight="1">
      <c r="A112" s="18" t="s">
        <v>538</v>
      </c>
      <c r="B112" s="7"/>
      <c r="C112" s="12" t="s">
        <v>676</v>
      </c>
      <c r="D112" s="12" t="s">
        <v>672</v>
      </c>
      <c r="E112" s="102" t="s">
        <v>539</v>
      </c>
      <c r="F112" s="99"/>
      <c r="G112" s="88">
        <f>SUM(G113,G116,G122,G127)</f>
        <v>29477.700000000004</v>
      </c>
    </row>
    <row r="113" spans="1:7" ht="63" customHeight="1">
      <c r="A113" s="18" t="s">
        <v>772</v>
      </c>
      <c r="B113" s="7"/>
      <c r="C113" s="12" t="s">
        <v>676</v>
      </c>
      <c r="D113" s="12" t="s">
        <v>672</v>
      </c>
      <c r="E113" s="102" t="s">
        <v>773</v>
      </c>
      <c r="F113" s="99"/>
      <c r="G113" s="88">
        <f>SUM(G114)</f>
        <v>14</v>
      </c>
    </row>
    <row r="114" spans="1:7" ht="31.5">
      <c r="A114" s="18" t="s">
        <v>562</v>
      </c>
      <c r="B114" s="7"/>
      <c r="C114" s="12" t="s">
        <v>676</v>
      </c>
      <c r="D114" s="12" t="s">
        <v>672</v>
      </c>
      <c r="E114" s="102" t="s">
        <v>774</v>
      </c>
      <c r="F114" s="102">
        <v>243</v>
      </c>
      <c r="G114" s="88">
        <f>SUM(G115)</f>
        <v>14</v>
      </c>
    </row>
    <row r="115" spans="1:7" ht="47.25">
      <c r="A115" s="18" t="s">
        <v>84</v>
      </c>
      <c r="B115" s="7"/>
      <c r="C115" s="12" t="s">
        <v>676</v>
      </c>
      <c r="D115" s="12" t="s">
        <v>672</v>
      </c>
      <c r="E115" s="102" t="s">
        <v>773</v>
      </c>
      <c r="F115" s="102">
        <v>243</v>
      </c>
      <c r="G115" s="88">
        <v>14</v>
      </c>
    </row>
    <row r="116" spans="1:7" ht="47.25">
      <c r="A116" s="18" t="s">
        <v>83</v>
      </c>
      <c r="B116" s="7"/>
      <c r="C116" s="12" t="s">
        <v>676</v>
      </c>
      <c r="D116" s="12" t="s">
        <v>672</v>
      </c>
      <c r="E116" s="102" t="s">
        <v>82</v>
      </c>
      <c r="F116" s="99"/>
      <c r="G116" s="88">
        <f>SUM(G117)</f>
        <v>5000</v>
      </c>
    </row>
    <row r="117" spans="1:7" ht="31.5">
      <c r="A117" s="18" t="s">
        <v>562</v>
      </c>
      <c r="B117" s="7"/>
      <c r="C117" s="12" t="s">
        <v>676</v>
      </c>
      <c r="D117" s="12" t="s">
        <v>672</v>
      </c>
      <c r="E117" s="102" t="s">
        <v>82</v>
      </c>
      <c r="F117" s="102">
        <v>243</v>
      </c>
      <c r="G117" s="88">
        <f>SUM(G118:G121)</f>
        <v>5000</v>
      </c>
    </row>
    <row r="118" spans="1:7" ht="47.25">
      <c r="A118" s="18" t="s">
        <v>84</v>
      </c>
      <c r="B118" s="7"/>
      <c r="C118" s="12" t="s">
        <v>676</v>
      </c>
      <c r="D118" s="12" t="s">
        <v>672</v>
      </c>
      <c r="E118" s="102" t="s">
        <v>82</v>
      </c>
      <c r="F118" s="102">
        <v>243</v>
      </c>
      <c r="G118" s="88">
        <v>1400</v>
      </c>
    </row>
    <row r="119" spans="1:7" ht="47.25">
      <c r="A119" s="104" t="s">
        <v>56</v>
      </c>
      <c r="B119" s="7"/>
      <c r="C119" s="12" t="s">
        <v>676</v>
      </c>
      <c r="D119" s="12" t="s">
        <v>672</v>
      </c>
      <c r="E119" s="102" t="s">
        <v>86</v>
      </c>
      <c r="F119" s="102">
        <v>243</v>
      </c>
      <c r="G119" s="88">
        <v>1300</v>
      </c>
    </row>
    <row r="120" spans="1:7" ht="47.25">
      <c r="A120" s="104" t="s">
        <v>85</v>
      </c>
      <c r="B120" s="7"/>
      <c r="C120" s="12" t="s">
        <v>676</v>
      </c>
      <c r="D120" s="12" t="s">
        <v>672</v>
      </c>
      <c r="E120" s="102" t="s">
        <v>87</v>
      </c>
      <c r="F120" s="102">
        <v>243</v>
      </c>
      <c r="G120" s="88">
        <v>830</v>
      </c>
    </row>
    <row r="121" spans="1:7" ht="47.25">
      <c r="A121" s="104" t="s">
        <v>57</v>
      </c>
      <c r="B121" s="7"/>
      <c r="C121" s="12" t="s">
        <v>676</v>
      </c>
      <c r="D121" s="12" t="s">
        <v>672</v>
      </c>
      <c r="E121" s="102" t="s">
        <v>88</v>
      </c>
      <c r="F121" s="102">
        <v>243</v>
      </c>
      <c r="G121" s="88">
        <v>1470</v>
      </c>
    </row>
    <row r="122" spans="1:7" ht="63">
      <c r="A122" s="104" t="s">
        <v>775</v>
      </c>
      <c r="B122" s="7"/>
      <c r="C122" s="12" t="s">
        <v>676</v>
      </c>
      <c r="D122" s="12" t="s">
        <v>672</v>
      </c>
      <c r="E122" s="102" t="s">
        <v>776</v>
      </c>
      <c r="F122" s="102"/>
      <c r="G122" s="88">
        <f>SUM(G123)</f>
        <v>37</v>
      </c>
    </row>
    <row r="123" spans="1:7" ht="31.5">
      <c r="A123" s="104" t="s">
        <v>562</v>
      </c>
      <c r="B123" s="7"/>
      <c r="C123" s="12" t="s">
        <v>676</v>
      </c>
      <c r="D123" s="12" t="s">
        <v>672</v>
      </c>
      <c r="E123" s="102" t="s">
        <v>776</v>
      </c>
      <c r="F123" s="102" t="s">
        <v>778</v>
      </c>
      <c r="G123" s="88">
        <f>SUM(G124:G126)</f>
        <v>37</v>
      </c>
    </row>
    <row r="124" spans="1:7" ht="47.25">
      <c r="A124" s="104" t="s">
        <v>56</v>
      </c>
      <c r="B124" s="7"/>
      <c r="C124" s="12" t="s">
        <v>676</v>
      </c>
      <c r="D124" s="12" t="s">
        <v>672</v>
      </c>
      <c r="E124" s="102" t="s">
        <v>777</v>
      </c>
      <c r="F124" s="102" t="s">
        <v>778</v>
      </c>
      <c r="G124" s="88">
        <v>13</v>
      </c>
    </row>
    <row r="125" spans="1:7" ht="47.25">
      <c r="A125" s="104" t="s">
        <v>85</v>
      </c>
      <c r="B125" s="7"/>
      <c r="C125" s="12" t="s">
        <v>676</v>
      </c>
      <c r="D125" s="12" t="s">
        <v>672</v>
      </c>
      <c r="E125" s="102" t="s">
        <v>779</v>
      </c>
      <c r="F125" s="102" t="s">
        <v>778</v>
      </c>
      <c r="G125" s="88">
        <v>9</v>
      </c>
    </row>
    <row r="126" spans="1:7" ht="47.25">
      <c r="A126" s="104" t="s">
        <v>57</v>
      </c>
      <c r="B126" s="7"/>
      <c r="C126" s="12" t="s">
        <v>676</v>
      </c>
      <c r="D126" s="12" t="s">
        <v>672</v>
      </c>
      <c r="E126" s="102" t="s">
        <v>780</v>
      </c>
      <c r="F126" s="102" t="s">
        <v>778</v>
      </c>
      <c r="G126" s="88">
        <v>15</v>
      </c>
    </row>
    <row r="127" spans="1:7" ht="17.25" customHeight="1">
      <c r="A127" s="18" t="s">
        <v>560</v>
      </c>
      <c r="B127" s="7"/>
      <c r="C127" s="12" t="s">
        <v>676</v>
      </c>
      <c r="D127" s="12" t="s">
        <v>672</v>
      </c>
      <c r="E127" s="102" t="s">
        <v>561</v>
      </c>
      <c r="F127" s="102"/>
      <c r="G127" s="88">
        <f>SUM(G128)</f>
        <v>24426.700000000004</v>
      </c>
    </row>
    <row r="128" spans="1:7" ht="31.5">
      <c r="A128" s="18" t="s">
        <v>562</v>
      </c>
      <c r="B128" s="7"/>
      <c r="C128" s="12" t="s">
        <v>676</v>
      </c>
      <c r="D128" s="12" t="s">
        <v>672</v>
      </c>
      <c r="E128" s="102" t="s">
        <v>561</v>
      </c>
      <c r="F128" s="102">
        <v>243</v>
      </c>
      <c r="G128" s="88">
        <f>SUM(G129:G133)</f>
        <v>24426.700000000004</v>
      </c>
    </row>
    <row r="129" spans="1:7" ht="47.25">
      <c r="A129" s="104" t="s">
        <v>55</v>
      </c>
      <c r="B129" s="102"/>
      <c r="C129" s="101" t="s">
        <v>676</v>
      </c>
      <c r="D129" s="101" t="s">
        <v>672</v>
      </c>
      <c r="E129" s="102" t="s">
        <v>60</v>
      </c>
      <c r="F129" s="102">
        <v>243</v>
      </c>
      <c r="G129" s="88">
        <v>21618.2</v>
      </c>
    </row>
    <row r="130" spans="1:7" ht="47.25">
      <c r="A130" s="104" t="s">
        <v>56</v>
      </c>
      <c r="B130" s="102"/>
      <c r="C130" s="101" t="s">
        <v>676</v>
      </c>
      <c r="D130" s="101" t="s">
        <v>672</v>
      </c>
      <c r="E130" s="102" t="s">
        <v>61</v>
      </c>
      <c r="F130" s="102">
        <v>243</v>
      </c>
      <c r="G130" s="88">
        <v>718</v>
      </c>
    </row>
    <row r="131" spans="1:7" ht="47.25">
      <c r="A131" s="104" t="s">
        <v>57</v>
      </c>
      <c r="B131" s="102"/>
      <c r="C131" s="101" t="s">
        <v>676</v>
      </c>
      <c r="D131" s="101" t="s">
        <v>672</v>
      </c>
      <c r="E131" s="102" t="s">
        <v>62</v>
      </c>
      <c r="F131" s="102">
        <v>243</v>
      </c>
      <c r="G131" s="88">
        <v>751.7</v>
      </c>
    </row>
    <row r="132" spans="1:7" ht="47.25">
      <c r="A132" s="104" t="s">
        <v>58</v>
      </c>
      <c r="B132" s="102"/>
      <c r="C132" s="101" t="s">
        <v>676</v>
      </c>
      <c r="D132" s="101" t="s">
        <v>672</v>
      </c>
      <c r="E132" s="102" t="s">
        <v>63</v>
      </c>
      <c r="F132" s="102">
        <v>243</v>
      </c>
      <c r="G132" s="88">
        <v>1000.9</v>
      </c>
    </row>
    <row r="133" spans="1:7" ht="47.25">
      <c r="A133" s="104" t="s">
        <v>59</v>
      </c>
      <c r="B133" s="102"/>
      <c r="C133" s="101" t="s">
        <v>676</v>
      </c>
      <c r="D133" s="101" t="s">
        <v>672</v>
      </c>
      <c r="E133" s="102" t="s">
        <v>64</v>
      </c>
      <c r="F133" s="102">
        <v>243</v>
      </c>
      <c r="G133" s="88">
        <v>337.9</v>
      </c>
    </row>
    <row r="134" spans="1:7" ht="47.25">
      <c r="A134" s="104" t="s">
        <v>781</v>
      </c>
      <c r="B134" s="102"/>
      <c r="C134" s="101" t="s">
        <v>676</v>
      </c>
      <c r="D134" s="101" t="s">
        <v>672</v>
      </c>
      <c r="E134" s="102" t="s">
        <v>782</v>
      </c>
      <c r="F134" s="102"/>
      <c r="G134" s="88">
        <f>SUM(G135,G137)</f>
        <v>85200.1</v>
      </c>
    </row>
    <row r="135" spans="1:7" ht="62.25" customHeight="1">
      <c r="A135" s="104" t="s">
        <v>783</v>
      </c>
      <c r="B135" s="102"/>
      <c r="C135" s="101" t="s">
        <v>676</v>
      </c>
      <c r="D135" s="101" t="s">
        <v>672</v>
      </c>
      <c r="E135" s="102" t="s">
        <v>784</v>
      </c>
      <c r="F135" s="102"/>
      <c r="G135" s="88">
        <f>SUM(G136)</f>
        <v>18060.1</v>
      </c>
    </row>
    <row r="136" spans="1:7" ht="30.75" customHeight="1">
      <c r="A136" s="104" t="s">
        <v>785</v>
      </c>
      <c r="B136" s="102"/>
      <c r="C136" s="101" t="s">
        <v>676</v>
      </c>
      <c r="D136" s="101" t="s">
        <v>672</v>
      </c>
      <c r="E136" s="102" t="s">
        <v>784</v>
      </c>
      <c r="F136" s="102" t="s">
        <v>797</v>
      </c>
      <c r="G136" s="88">
        <v>18060.1</v>
      </c>
    </row>
    <row r="137" spans="1:7" ht="48" customHeight="1">
      <c r="A137" s="104" t="s">
        <v>786</v>
      </c>
      <c r="B137" s="102"/>
      <c r="C137" s="101" t="s">
        <v>676</v>
      </c>
      <c r="D137" s="101" t="s">
        <v>672</v>
      </c>
      <c r="E137" s="102" t="s">
        <v>787</v>
      </c>
      <c r="F137" s="102"/>
      <c r="G137" s="88">
        <f>SUM(G138)</f>
        <v>67140</v>
      </c>
    </row>
    <row r="138" spans="1:7" ht="32.25" customHeight="1">
      <c r="A138" s="104" t="s">
        <v>785</v>
      </c>
      <c r="B138" s="102"/>
      <c r="C138" s="101" t="s">
        <v>676</v>
      </c>
      <c r="D138" s="101" t="s">
        <v>672</v>
      </c>
      <c r="E138" s="102" t="s">
        <v>787</v>
      </c>
      <c r="F138" s="102" t="s">
        <v>797</v>
      </c>
      <c r="G138" s="88">
        <v>67140</v>
      </c>
    </row>
    <row r="139" spans="1:7" ht="31.5">
      <c r="A139" s="104" t="s">
        <v>788</v>
      </c>
      <c r="B139" s="102"/>
      <c r="C139" s="101" t="s">
        <v>676</v>
      </c>
      <c r="D139" s="101" t="s">
        <v>672</v>
      </c>
      <c r="E139" s="102" t="s">
        <v>789</v>
      </c>
      <c r="F139" s="102"/>
      <c r="G139" s="88">
        <f>SUM(G140,G142)</f>
        <v>10100</v>
      </c>
    </row>
    <row r="140" spans="1:7" ht="47.25">
      <c r="A140" s="104" t="s">
        <v>790</v>
      </c>
      <c r="B140" s="102"/>
      <c r="C140" s="101" t="s">
        <v>676</v>
      </c>
      <c r="D140" s="101" t="s">
        <v>672</v>
      </c>
      <c r="E140" s="102" t="s">
        <v>791</v>
      </c>
      <c r="F140" s="102"/>
      <c r="G140" s="88">
        <f>SUM(G141)</f>
        <v>100</v>
      </c>
    </row>
    <row r="141" spans="1:7" ht="15.75" customHeight="1">
      <c r="A141" s="104" t="s">
        <v>792</v>
      </c>
      <c r="B141" s="102"/>
      <c r="C141" s="101" t="s">
        <v>676</v>
      </c>
      <c r="D141" s="101" t="s">
        <v>672</v>
      </c>
      <c r="E141" s="102" t="s">
        <v>791</v>
      </c>
      <c r="F141" s="102" t="s">
        <v>798</v>
      </c>
      <c r="G141" s="88">
        <v>100</v>
      </c>
    </row>
    <row r="142" spans="1:7" ht="30.75" customHeight="1">
      <c r="A142" s="104" t="s">
        <v>793</v>
      </c>
      <c r="B142" s="102"/>
      <c r="C142" s="101" t="s">
        <v>676</v>
      </c>
      <c r="D142" s="101" t="s">
        <v>672</v>
      </c>
      <c r="E142" s="102" t="s">
        <v>794</v>
      </c>
      <c r="F142" s="102"/>
      <c r="G142" s="88">
        <f>SUM(G143)</f>
        <v>10000</v>
      </c>
    </row>
    <row r="143" spans="1:7" ht="18" customHeight="1">
      <c r="A143" s="104" t="s">
        <v>792</v>
      </c>
      <c r="B143" s="102"/>
      <c r="C143" s="101" t="s">
        <v>676</v>
      </c>
      <c r="D143" s="101" t="s">
        <v>672</v>
      </c>
      <c r="E143" s="102" t="s">
        <v>794</v>
      </c>
      <c r="F143" s="102" t="s">
        <v>798</v>
      </c>
      <c r="G143" s="88">
        <v>10000</v>
      </c>
    </row>
    <row r="144" spans="1:7" ht="31.5">
      <c r="A144" s="104" t="s">
        <v>492</v>
      </c>
      <c r="B144" s="102"/>
      <c r="C144" s="101" t="s">
        <v>676</v>
      </c>
      <c r="D144" s="101" t="s">
        <v>672</v>
      </c>
      <c r="E144" s="102" t="s">
        <v>493</v>
      </c>
      <c r="F144" s="102"/>
      <c r="G144" s="88">
        <f>SUM(G145)</f>
        <v>9736.2</v>
      </c>
    </row>
    <row r="145" spans="1:7" ht="47.25">
      <c r="A145" s="104" t="s">
        <v>494</v>
      </c>
      <c r="B145" s="102"/>
      <c r="C145" s="101" t="s">
        <v>676</v>
      </c>
      <c r="D145" s="101" t="s">
        <v>672</v>
      </c>
      <c r="E145" s="102" t="s">
        <v>495</v>
      </c>
      <c r="F145" s="102"/>
      <c r="G145" s="88">
        <f>SUM(G146,G148)</f>
        <v>9736.2</v>
      </c>
    </row>
    <row r="146" spans="1:7" ht="15.75">
      <c r="A146" s="104" t="s">
        <v>795</v>
      </c>
      <c r="B146" s="102"/>
      <c r="C146" s="101" t="s">
        <v>676</v>
      </c>
      <c r="D146" s="101" t="s">
        <v>672</v>
      </c>
      <c r="E146" s="102" t="s">
        <v>796</v>
      </c>
      <c r="F146" s="102"/>
      <c r="G146" s="88">
        <f>SUM(G147)</f>
        <v>7647.2</v>
      </c>
    </row>
    <row r="147" spans="1:7" ht="31.5">
      <c r="A147" s="104" t="s">
        <v>562</v>
      </c>
      <c r="B147" s="102"/>
      <c r="C147" s="101" t="s">
        <v>676</v>
      </c>
      <c r="D147" s="101" t="s">
        <v>672</v>
      </c>
      <c r="E147" s="102" t="s">
        <v>796</v>
      </c>
      <c r="F147" s="102" t="s">
        <v>778</v>
      </c>
      <c r="G147" s="88">
        <v>7647.2</v>
      </c>
    </row>
    <row r="148" spans="1:7" ht="31.5">
      <c r="A148" s="104" t="s">
        <v>496</v>
      </c>
      <c r="B148" s="102"/>
      <c r="C148" s="101" t="s">
        <v>676</v>
      </c>
      <c r="D148" s="101" t="s">
        <v>672</v>
      </c>
      <c r="E148" s="102" t="s">
        <v>26</v>
      </c>
      <c r="F148" s="102"/>
      <c r="G148" s="88">
        <f>SUM(G149)</f>
        <v>2089</v>
      </c>
    </row>
    <row r="149" spans="1:7" ht="31.5">
      <c r="A149" s="104" t="s">
        <v>562</v>
      </c>
      <c r="B149" s="102"/>
      <c r="C149" s="101" t="s">
        <v>676</v>
      </c>
      <c r="D149" s="101" t="s">
        <v>672</v>
      </c>
      <c r="E149" s="102" t="s">
        <v>26</v>
      </c>
      <c r="F149" s="102" t="s">
        <v>778</v>
      </c>
      <c r="G149" s="88">
        <v>2089</v>
      </c>
    </row>
    <row r="150" spans="1:7" ht="15.75">
      <c r="A150" s="17" t="s">
        <v>573</v>
      </c>
      <c r="B150" s="6"/>
      <c r="C150" s="11" t="s">
        <v>676</v>
      </c>
      <c r="D150" s="11" t="s">
        <v>674</v>
      </c>
      <c r="E150" s="6"/>
      <c r="F150" s="6"/>
      <c r="G150" s="87">
        <f>SUM(G151,G173)</f>
        <v>30720.899999999998</v>
      </c>
    </row>
    <row r="151" spans="1:7" ht="31.5">
      <c r="A151" s="18" t="s">
        <v>536</v>
      </c>
      <c r="B151" s="7"/>
      <c r="C151" s="12" t="s">
        <v>676</v>
      </c>
      <c r="D151" s="12" t="s">
        <v>674</v>
      </c>
      <c r="E151" s="7" t="s">
        <v>537</v>
      </c>
      <c r="F151" s="16"/>
      <c r="G151" s="88">
        <f>SUM(G152)</f>
        <v>20388.1</v>
      </c>
    </row>
    <row r="152" spans="1:7" ht="48" customHeight="1">
      <c r="A152" s="18" t="s">
        <v>538</v>
      </c>
      <c r="B152" s="7"/>
      <c r="C152" s="12" t="s">
        <v>676</v>
      </c>
      <c r="D152" s="12" t="s">
        <v>674</v>
      </c>
      <c r="E152" s="7" t="s">
        <v>539</v>
      </c>
      <c r="F152" s="16"/>
      <c r="G152" s="88">
        <f>SUM(G153,G163)</f>
        <v>20388.1</v>
      </c>
    </row>
    <row r="153" spans="1:7" ht="15.75">
      <c r="A153" s="104" t="s">
        <v>574</v>
      </c>
      <c r="B153" s="102"/>
      <c r="C153" s="101" t="s">
        <v>676</v>
      </c>
      <c r="D153" s="101" t="s">
        <v>674</v>
      </c>
      <c r="E153" s="102" t="s">
        <v>575</v>
      </c>
      <c r="F153" s="102"/>
      <c r="G153" s="88">
        <f>SUM(G154)</f>
        <v>9756.6</v>
      </c>
    </row>
    <row r="154" spans="1:7" ht="31.5">
      <c r="A154" s="104" t="s">
        <v>458</v>
      </c>
      <c r="B154" s="102"/>
      <c r="C154" s="101" t="s">
        <v>676</v>
      </c>
      <c r="D154" s="101" t="s">
        <v>674</v>
      </c>
      <c r="E154" s="102" t="s">
        <v>575</v>
      </c>
      <c r="F154" s="102">
        <v>244</v>
      </c>
      <c r="G154" s="88">
        <f>SUM(G155:G162)</f>
        <v>9756.6</v>
      </c>
    </row>
    <row r="155" spans="1:7" ht="47.25">
      <c r="A155" s="104" t="s">
        <v>39</v>
      </c>
      <c r="B155" s="102"/>
      <c r="C155" s="101" t="s">
        <v>676</v>
      </c>
      <c r="D155" s="101" t="s">
        <v>674</v>
      </c>
      <c r="E155" s="102" t="s">
        <v>65</v>
      </c>
      <c r="F155" s="102">
        <v>244</v>
      </c>
      <c r="G155" s="88">
        <v>3357.5</v>
      </c>
    </row>
    <row r="156" spans="1:7" ht="47.25">
      <c r="A156" s="104" t="s">
        <v>40</v>
      </c>
      <c r="B156" s="102"/>
      <c r="C156" s="101" t="s">
        <v>676</v>
      </c>
      <c r="D156" s="101" t="s">
        <v>674</v>
      </c>
      <c r="E156" s="102" t="s">
        <v>66</v>
      </c>
      <c r="F156" s="102">
        <v>244</v>
      </c>
      <c r="G156" s="88">
        <v>455.2</v>
      </c>
    </row>
    <row r="157" spans="1:7" ht="47.25">
      <c r="A157" s="104" t="s">
        <v>41</v>
      </c>
      <c r="B157" s="102"/>
      <c r="C157" s="101" t="s">
        <v>676</v>
      </c>
      <c r="D157" s="101" t="s">
        <v>674</v>
      </c>
      <c r="E157" s="102" t="s">
        <v>67</v>
      </c>
      <c r="F157" s="102">
        <v>244</v>
      </c>
      <c r="G157" s="88">
        <v>836.6</v>
      </c>
    </row>
    <row r="158" spans="1:7" ht="47.25">
      <c r="A158" s="104" t="s">
        <v>42</v>
      </c>
      <c r="B158" s="102"/>
      <c r="C158" s="101" t="s">
        <v>676</v>
      </c>
      <c r="D158" s="101" t="s">
        <v>674</v>
      </c>
      <c r="E158" s="102" t="s">
        <v>68</v>
      </c>
      <c r="F158" s="102">
        <v>244</v>
      </c>
      <c r="G158" s="88">
        <v>810.1</v>
      </c>
    </row>
    <row r="159" spans="1:7" ht="31.5">
      <c r="A159" s="104" t="s">
        <v>43</v>
      </c>
      <c r="B159" s="102"/>
      <c r="C159" s="101" t="s">
        <v>676</v>
      </c>
      <c r="D159" s="101" t="s">
        <v>674</v>
      </c>
      <c r="E159" s="102" t="s">
        <v>69</v>
      </c>
      <c r="F159" s="102">
        <v>244</v>
      </c>
      <c r="G159" s="88">
        <v>1024.3</v>
      </c>
    </row>
    <row r="160" spans="1:7" ht="47.25">
      <c r="A160" s="104" t="s">
        <v>44</v>
      </c>
      <c r="B160" s="102"/>
      <c r="C160" s="101" t="s">
        <v>676</v>
      </c>
      <c r="D160" s="101" t="s">
        <v>674</v>
      </c>
      <c r="E160" s="102" t="s">
        <v>70</v>
      </c>
      <c r="F160" s="102">
        <v>244</v>
      </c>
      <c r="G160" s="88">
        <v>376.6</v>
      </c>
    </row>
    <row r="161" spans="1:7" ht="47.25">
      <c r="A161" s="104" t="s">
        <v>45</v>
      </c>
      <c r="B161" s="102"/>
      <c r="C161" s="101" t="s">
        <v>676</v>
      </c>
      <c r="D161" s="101" t="s">
        <v>674</v>
      </c>
      <c r="E161" s="102" t="s">
        <v>71</v>
      </c>
      <c r="F161" s="102">
        <v>244</v>
      </c>
      <c r="G161" s="88">
        <v>1158.5</v>
      </c>
    </row>
    <row r="162" spans="1:7" ht="47.25">
      <c r="A162" s="104" t="s">
        <v>46</v>
      </c>
      <c r="B162" s="102"/>
      <c r="C162" s="101" t="s">
        <v>676</v>
      </c>
      <c r="D162" s="101" t="s">
        <v>674</v>
      </c>
      <c r="E162" s="102" t="s">
        <v>72</v>
      </c>
      <c r="F162" s="102">
        <v>244</v>
      </c>
      <c r="G162" s="88">
        <v>1737.8</v>
      </c>
    </row>
    <row r="163" spans="1:7" ht="31.5">
      <c r="A163" s="18" t="s">
        <v>576</v>
      </c>
      <c r="B163" s="7"/>
      <c r="C163" s="12" t="s">
        <v>676</v>
      </c>
      <c r="D163" s="12" t="s">
        <v>674</v>
      </c>
      <c r="E163" s="7" t="s">
        <v>577</v>
      </c>
      <c r="F163" s="7"/>
      <c r="G163" s="88">
        <f>SUM(G164)</f>
        <v>10631.499999999998</v>
      </c>
    </row>
    <row r="164" spans="1:7" ht="31.5">
      <c r="A164" s="18" t="s">
        <v>458</v>
      </c>
      <c r="B164" s="7"/>
      <c r="C164" s="12" t="s">
        <v>676</v>
      </c>
      <c r="D164" s="12" t="s">
        <v>674</v>
      </c>
      <c r="E164" s="7" t="s">
        <v>577</v>
      </c>
      <c r="F164" s="7">
        <v>244</v>
      </c>
      <c r="G164" s="88">
        <f>SUM(G165:G172)</f>
        <v>10631.499999999998</v>
      </c>
    </row>
    <row r="165" spans="1:7" ht="47.25">
      <c r="A165" s="18" t="s">
        <v>39</v>
      </c>
      <c r="B165" s="7"/>
      <c r="C165" s="12" t="s">
        <v>676</v>
      </c>
      <c r="D165" s="12" t="s">
        <v>674</v>
      </c>
      <c r="E165" s="7" t="s">
        <v>73</v>
      </c>
      <c r="F165" s="7">
        <v>244</v>
      </c>
      <c r="G165" s="88">
        <v>3150.7</v>
      </c>
    </row>
    <row r="166" spans="1:7" ht="47.25">
      <c r="A166" s="18" t="s">
        <v>40</v>
      </c>
      <c r="B166" s="7"/>
      <c r="C166" s="12" t="s">
        <v>676</v>
      </c>
      <c r="D166" s="12" t="s">
        <v>674</v>
      </c>
      <c r="E166" s="7" t="s">
        <v>74</v>
      </c>
      <c r="F166" s="7">
        <v>244</v>
      </c>
      <c r="G166" s="88">
        <v>1070.7</v>
      </c>
    </row>
    <row r="167" spans="1:7" ht="47.25">
      <c r="A167" s="18" t="s">
        <v>41</v>
      </c>
      <c r="B167" s="7"/>
      <c r="C167" s="12" t="s">
        <v>676</v>
      </c>
      <c r="D167" s="12" t="s">
        <v>674</v>
      </c>
      <c r="E167" s="7" t="s">
        <v>75</v>
      </c>
      <c r="F167" s="7">
        <v>244</v>
      </c>
      <c r="G167" s="88">
        <v>845.8</v>
      </c>
    </row>
    <row r="168" spans="1:7" ht="47.25">
      <c r="A168" s="18" t="s">
        <v>42</v>
      </c>
      <c r="B168" s="7"/>
      <c r="C168" s="12" t="s">
        <v>676</v>
      </c>
      <c r="D168" s="12" t="s">
        <v>674</v>
      </c>
      <c r="E168" s="7" t="s">
        <v>76</v>
      </c>
      <c r="F168" s="7">
        <v>244</v>
      </c>
      <c r="G168" s="88">
        <v>708.7</v>
      </c>
    </row>
    <row r="169" spans="1:7" ht="31.5">
      <c r="A169" s="18" t="s">
        <v>43</v>
      </c>
      <c r="B169" s="7"/>
      <c r="C169" s="12" t="s">
        <v>676</v>
      </c>
      <c r="D169" s="12" t="s">
        <v>674</v>
      </c>
      <c r="E169" s="7" t="s">
        <v>77</v>
      </c>
      <c r="F169" s="7">
        <v>244</v>
      </c>
      <c r="G169" s="88">
        <v>377.5</v>
      </c>
    </row>
    <row r="170" spans="1:7" ht="47.25">
      <c r="A170" s="18" t="s">
        <v>44</v>
      </c>
      <c r="B170" s="7"/>
      <c r="C170" s="12" t="s">
        <v>676</v>
      </c>
      <c r="D170" s="12" t="s">
        <v>674</v>
      </c>
      <c r="E170" s="7" t="s">
        <v>78</v>
      </c>
      <c r="F170" s="7">
        <v>244</v>
      </c>
      <c r="G170" s="88">
        <v>428.2</v>
      </c>
    </row>
    <row r="171" spans="1:7" ht="47.25">
      <c r="A171" s="18" t="s">
        <v>45</v>
      </c>
      <c r="B171" s="7"/>
      <c r="C171" s="12" t="s">
        <v>676</v>
      </c>
      <c r="D171" s="12" t="s">
        <v>674</v>
      </c>
      <c r="E171" s="7" t="s">
        <v>79</v>
      </c>
      <c r="F171" s="7">
        <v>244</v>
      </c>
      <c r="G171" s="88">
        <v>3317.6</v>
      </c>
    </row>
    <row r="172" spans="1:7" ht="47.25">
      <c r="A172" s="18" t="s">
        <v>46</v>
      </c>
      <c r="B172" s="7"/>
      <c r="C172" s="12" t="s">
        <v>676</v>
      </c>
      <c r="D172" s="12" t="s">
        <v>674</v>
      </c>
      <c r="E172" s="7" t="s">
        <v>80</v>
      </c>
      <c r="F172" s="7">
        <v>244</v>
      </c>
      <c r="G172" s="88">
        <v>732.3</v>
      </c>
    </row>
    <row r="173" spans="1:7" ht="31.5">
      <c r="A173" s="18" t="s">
        <v>492</v>
      </c>
      <c r="B173" s="7"/>
      <c r="C173" s="12" t="s">
        <v>676</v>
      </c>
      <c r="D173" s="12" t="s">
        <v>674</v>
      </c>
      <c r="E173" s="7" t="s">
        <v>493</v>
      </c>
      <c r="F173" s="7"/>
      <c r="G173" s="88">
        <f>SUM(G174)</f>
        <v>10332.8</v>
      </c>
    </row>
    <row r="174" spans="1:7" ht="47.25">
      <c r="A174" s="18" t="s">
        <v>494</v>
      </c>
      <c r="B174" s="7"/>
      <c r="C174" s="12" t="s">
        <v>676</v>
      </c>
      <c r="D174" s="12" t="s">
        <v>674</v>
      </c>
      <c r="E174" s="7" t="s">
        <v>495</v>
      </c>
      <c r="F174" s="7"/>
      <c r="G174" s="88">
        <f>SUM(G175,G177)</f>
        <v>10332.8</v>
      </c>
    </row>
    <row r="175" spans="1:7" ht="15.75">
      <c r="A175" s="18" t="s">
        <v>795</v>
      </c>
      <c r="B175" s="7"/>
      <c r="C175" s="12" t="s">
        <v>676</v>
      </c>
      <c r="D175" s="12" t="s">
        <v>674</v>
      </c>
      <c r="E175" s="7" t="s">
        <v>796</v>
      </c>
      <c r="F175" s="7"/>
      <c r="G175" s="88">
        <f>SUM(G176)</f>
        <v>7352.8</v>
      </c>
    </row>
    <row r="176" spans="1:7" ht="15" customHeight="1">
      <c r="A176" s="18" t="s">
        <v>792</v>
      </c>
      <c r="B176" s="7"/>
      <c r="C176" s="12" t="s">
        <v>676</v>
      </c>
      <c r="D176" s="12" t="s">
        <v>674</v>
      </c>
      <c r="E176" s="7" t="s">
        <v>796</v>
      </c>
      <c r="F176" s="7" t="s">
        <v>798</v>
      </c>
      <c r="G176" s="88">
        <v>7352.8</v>
      </c>
    </row>
    <row r="177" spans="1:7" ht="31.5">
      <c r="A177" s="18" t="s">
        <v>496</v>
      </c>
      <c r="B177" s="7"/>
      <c r="C177" s="12" t="s">
        <v>676</v>
      </c>
      <c r="D177" s="12" t="s">
        <v>674</v>
      </c>
      <c r="E177" s="7" t="s">
        <v>26</v>
      </c>
      <c r="F177" s="7"/>
      <c r="G177" s="88">
        <f>SUM(G178)</f>
        <v>2980</v>
      </c>
    </row>
    <row r="178" spans="1:7" ht="15.75" customHeight="1">
      <c r="A178" s="18" t="s">
        <v>792</v>
      </c>
      <c r="B178" s="7"/>
      <c r="C178" s="12" t="s">
        <v>676</v>
      </c>
      <c r="D178" s="12" t="s">
        <v>674</v>
      </c>
      <c r="E178" s="7" t="s">
        <v>26</v>
      </c>
      <c r="F178" s="7" t="s">
        <v>798</v>
      </c>
      <c r="G178" s="88">
        <v>2980</v>
      </c>
    </row>
    <row r="179" spans="1:12" ht="15.75">
      <c r="A179" s="17" t="s">
        <v>633</v>
      </c>
      <c r="B179" s="59"/>
      <c r="C179" s="11" t="s">
        <v>81</v>
      </c>
      <c r="D179" s="11" t="s">
        <v>679</v>
      </c>
      <c r="E179" s="57"/>
      <c r="F179" s="57"/>
      <c r="G179" s="87">
        <f>SUM(G180)</f>
        <v>1600</v>
      </c>
      <c r="I179" s="85"/>
      <c r="J179" s="85"/>
      <c r="K179" s="85"/>
      <c r="L179" s="85"/>
    </row>
    <row r="180" spans="1:12" ht="15.75">
      <c r="A180" s="17" t="s">
        <v>638</v>
      </c>
      <c r="B180" s="59"/>
      <c r="C180" s="11" t="s">
        <v>81</v>
      </c>
      <c r="D180" s="11" t="s">
        <v>674</v>
      </c>
      <c r="E180" s="57"/>
      <c r="F180" s="57"/>
      <c r="G180" s="87">
        <f>SUM(G181)</f>
        <v>1600</v>
      </c>
      <c r="I180" s="85"/>
      <c r="J180" s="85"/>
      <c r="K180" s="85"/>
      <c r="L180" s="85"/>
    </row>
    <row r="181" spans="1:7" ht="31.5">
      <c r="A181" s="18" t="s">
        <v>492</v>
      </c>
      <c r="B181" s="59"/>
      <c r="C181" s="12" t="s">
        <v>81</v>
      </c>
      <c r="D181" s="12" t="s">
        <v>674</v>
      </c>
      <c r="E181" s="7" t="s">
        <v>493</v>
      </c>
      <c r="F181" s="7"/>
      <c r="G181" s="88">
        <f>SUM(G182)</f>
        <v>1600</v>
      </c>
    </row>
    <row r="182" spans="1:7" ht="46.5" customHeight="1">
      <c r="A182" s="18" t="s">
        <v>494</v>
      </c>
      <c r="B182" s="59"/>
      <c r="C182" s="12" t="s">
        <v>81</v>
      </c>
      <c r="D182" s="12" t="s">
        <v>674</v>
      </c>
      <c r="E182" s="7" t="s">
        <v>495</v>
      </c>
      <c r="F182" s="7"/>
      <c r="G182" s="88">
        <f>SUM(G183)</f>
        <v>1600</v>
      </c>
    </row>
    <row r="183" spans="1:7" ht="31.5">
      <c r="A183" s="18" t="s">
        <v>496</v>
      </c>
      <c r="B183" s="59"/>
      <c r="C183" s="12" t="s">
        <v>81</v>
      </c>
      <c r="D183" s="12" t="s">
        <v>674</v>
      </c>
      <c r="E183" s="7" t="s">
        <v>26</v>
      </c>
      <c r="F183" s="7"/>
      <c r="G183" s="88">
        <f>SUM(G184)</f>
        <v>1600</v>
      </c>
    </row>
    <row r="184" spans="1:7" ht="15.75">
      <c r="A184" s="18" t="s">
        <v>36</v>
      </c>
      <c r="B184" s="59"/>
      <c r="C184" s="12" t="s">
        <v>81</v>
      </c>
      <c r="D184" s="12" t="s">
        <v>674</v>
      </c>
      <c r="E184" s="7" t="s">
        <v>26</v>
      </c>
      <c r="F184" s="7">
        <v>360</v>
      </c>
      <c r="G184" s="88">
        <v>1600</v>
      </c>
    </row>
    <row r="185" spans="1:7" ht="47.25">
      <c r="A185" s="17" t="s">
        <v>666</v>
      </c>
      <c r="B185" s="6">
        <v>802</v>
      </c>
      <c r="C185" s="12"/>
      <c r="D185" s="12"/>
      <c r="E185" s="7"/>
      <c r="F185" s="7"/>
      <c r="G185" s="87">
        <f>SUM(G186,G215,G239,G251)</f>
        <v>560860.1000000001</v>
      </c>
    </row>
    <row r="186" spans="1:7" ht="15.75">
      <c r="A186" s="17" t="s">
        <v>444</v>
      </c>
      <c r="B186" s="6"/>
      <c r="C186" s="11" t="s">
        <v>672</v>
      </c>
      <c r="D186" s="11" t="s">
        <v>679</v>
      </c>
      <c r="E186" s="7"/>
      <c r="F186" s="7"/>
      <c r="G186" s="87">
        <f>SUM(G187,G206)</f>
        <v>31054.899999999998</v>
      </c>
    </row>
    <row r="187" spans="1:7" ht="47.25">
      <c r="A187" s="17" t="s">
        <v>478</v>
      </c>
      <c r="B187" s="59"/>
      <c r="C187" s="11" t="s">
        <v>672</v>
      </c>
      <c r="D187" s="11" t="s">
        <v>680</v>
      </c>
      <c r="E187" s="57"/>
      <c r="F187" s="57"/>
      <c r="G187" s="87">
        <f>SUM(G188,G194)</f>
        <v>29328.399999999998</v>
      </c>
    </row>
    <row r="188" spans="1:7" ht="32.25">
      <c r="A188" s="18" t="s">
        <v>446</v>
      </c>
      <c r="B188" s="59"/>
      <c r="C188" s="12" t="s">
        <v>672</v>
      </c>
      <c r="D188" s="12" t="s">
        <v>680</v>
      </c>
      <c r="E188" s="7" t="s">
        <v>447</v>
      </c>
      <c r="F188" s="55"/>
      <c r="G188" s="88">
        <f>SUM(G189)</f>
        <v>1367.8</v>
      </c>
    </row>
    <row r="189" spans="1:7" ht="32.25">
      <c r="A189" s="18" t="s">
        <v>448</v>
      </c>
      <c r="B189" s="59"/>
      <c r="C189" s="12" t="s">
        <v>672</v>
      </c>
      <c r="D189" s="12" t="s">
        <v>680</v>
      </c>
      <c r="E189" s="7" t="s">
        <v>449</v>
      </c>
      <c r="F189" s="55"/>
      <c r="G189" s="88">
        <f>SUM(G190,G192)</f>
        <v>1367.8</v>
      </c>
    </row>
    <row r="190" spans="1:7" ht="96.75" customHeight="1">
      <c r="A190" s="18" t="s">
        <v>450</v>
      </c>
      <c r="B190" s="59"/>
      <c r="C190" s="12" t="s">
        <v>672</v>
      </c>
      <c r="D190" s="12" t="s">
        <v>680</v>
      </c>
      <c r="E190" s="7" t="s">
        <v>451</v>
      </c>
      <c r="F190" s="55"/>
      <c r="G190" s="88">
        <f>SUM(G191)</f>
        <v>1200</v>
      </c>
    </row>
    <row r="191" spans="1:7" ht="31.5">
      <c r="A191" s="18" t="s">
        <v>452</v>
      </c>
      <c r="B191" s="59"/>
      <c r="C191" s="12" t="s">
        <v>672</v>
      </c>
      <c r="D191" s="12" t="s">
        <v>680</v>
      </c>
      <c r="E191" s="7" t="s">
        <v>451</v>
      </c>
      <c r="F191" s="7">
        <v>122</v>
      </c>
      <c r="G191" s="88">
        <v>1200</v>
      </c>
    </row>
    <row r="192" spans="1:7" ht="81" customHeight="1">
      <c r="A192" s="18" t="s">
        <v>489</v>
      </c>
      <c r="B192" s="59"/>
      <c r="C192" s="12" t="s">
        <v>672</v>
      </c>
      <c r="D192" s="12" t="s">
        <v>680</v>
      </c>
      <c r="E192" s="7" t="s">
        <v>490</v>
      </c>
      <c r="F192" s="55"/>
      <c r="G192" s="88">
        <f>SUM(G193)</f>
        <v>167.8</v>
      </c>
    </row>
    <row r="193" spans="1:7" ht="31.5">
      <c r="A193" s="18" t="s">
        <v>452</v>
      </c>
      <c r="B193" s="59"/>
      <c r="C193" s="12" t="s">
        <v>672</v>
      </c>
      <c r="D193" s="12" t="s">
        <v>680</v>
      </c>
      <c r="E193" s="7" t="s">
        <v>490</v>
      </c>
      <c r="F193" s="7">
        <v>122</v>
      </c>
      <c r="G193" s="88">
        <v>167.8</v>
      </c>
    </row>
    <row r="194" spans="1:7" ht="31.5">
      <c r="A194" s="18" t="s">
        <v>465</v>
      </c>
      <c r="B194" s="59"/>
      <c r="C194" s="12" t="s">
        <v>672</v>
      </c>
      <c r="D194" s="12" t="s">
        <v>680</v>
      </c>
      <c r="E194" s="7" t="s">
        <v>466</v>
      </c>
      <c r="F194" s="6"/>
      <c r="G194" s="88">
        <f>SUM(G195,G201,G204)</f>
        <v>27960.6</v>
      </c>
    </row>
    <row r="195" spans="1:7" ht="15.75">
      <c r="A195" s="18" t="s">
        <v>467</v>
      </c>
      <c r="B195" s="59"/>
      <c r="C195" s="12" t="s">
        <v>672</v>
      </c>
      <c r="D195" s="12" t="s">
        <v>680</v>
      </c>
      <c r="E195" s="7" t="s">
        <v>468</v>
      </c>
      <c r="F195" s="7"/>
      <c r="G195" s="88">
        <f>SUM(G196:G200)</f>
        <v>24423.399999999998</v>
      </c>
    </row>
    <row r="196" spans="1:7" ht="31.5">
      <c r="A196" s="18" t="s">
        <v>457</v>
      </c>
      <c r="B196" s="59"/>
      <c r="C196" s="12" t="s">
        <v>672</v>
      </c>
      <c r="D196" s="12" t="s">
        <v>680</v>
      </c>
      <c r="E196" s="7" t="s">
        <v>468</v>
      </c>
      <c r="F196" s="7">
        <v>121</v>
      </c>
      <c r="G196" s="88">
        <v>16875.6</v>
      </c>
    </row>
    <row r="197" spans="1:7" ht="31.5">
      <c r="A197" s="18" t="s">
        <v>452</v>
      </c>
      <c r="B197" s="59"/>
      <c r="C197" s="12" t="s">
        <v>672</v>
      </c>
      <c r="D197" s="12" t="s">
        <v>680</v>
      </c>
      <c r="E197" s="7" t="s">
        <v>468</v>
      </c>
      <c r="F197" s="7">
        <v>122</v>
      </c>
      <c r="G197" s="88">
        <v>201</v>
      </c>
    </row>
    <row r="198" spans="1:7" ht="31.5">
      <c r="A198" s="18" t="s">
        <v>458</v>
      </c>
      <c r="B198" s="59"/>
      <c r="C198" s="12" t="s">
        <v>672</v>
      </c>
      <c r="D198" s="12" t="s">
        <v>680</v>
      </c>
      <c r="E198" s="7" t="s">
        <v>468</v>
      </c>
      <c r="F198" s="7">
        <v>244</v>
      </c>
      <c r="G198" s="88">
        <v>7186.4</v>
      </c>
    </row>
    <row r="199" spans="1:7" ht="17.25" customHeight="1">
      <c r="A199" s="18" t="s">
        <v>469</v>
      </c>
      <c r="B199" s="59"/>
      <c r="C199" s="12" t="s">
        <v>672</v>
      </c>
      <c r="D199" s="12" t="s">
        <v>680</v>
      </c>
      <c r="E199" s="7" t="s">
        <v>468</v>
      </c>
      <c r="F199" s="7">
        <v>851</v>
      </c>
      <c r="G199" s="88">
        <v>142.6</v>
      </c>
    </row>
    <row r="200" spans="1:7" ht="15.75">
      <c r="A200" s="18" t="s">
        <v>470</v>
      </c>
      <c r="B200" s="59"/>
      <c r="C200" s="12" t="s">
        <v>672</v>
      </c>
      <c r="D200" s="12" t="s">
        <v>680</v>
      </c>
      <c r="E200" s="7" t="s">
        <v>468</v>
      </c>
      <c r="F200" s="7">
        <v>852</v>
      </c>
      <c r="G200" s="88">
        <v>17.8</v>
      </c>
    </row>
    <row r="201" spans="1:7" ht="47.25">
      <c r="A201" s="18" t="s">
        <v>286</v>
      </c>
      <c r="B201" s="59"/>
      <c r="C201" s="12" t="s">
        <v>672</v>
      </c>
      <c r="D201" s="12" t="s">
        <v>680</v>
      </c>
      <c r="E201" s="7" t="s">
        <v>475</v>
      </c>
      <c r="F201" s="7"/>
      <c r="G201" s="88">
        <f>G202+G203</f>
        <v>2463.5</v>
      </c>
    </row>
    <row r="202" spans="1:7" ht="31.5">
      <c r="A202" s="18" t="s">
        <v>457</v>
      </c>
      <c r="B202" s="59"/>
      <c r="C202" s="12" t="s">
        <v>672</v>
      </c>
      <c r="D202" s="12" t="s">
        <v>680</v>
      </c>
      <c r="E202" s="7" t="s">
        <v>475</v>
      </c>
      <c r="F202" s="7">
        <v>121</v>
      </c>
      <c r="G202" s="88">
        <v>1455.2</v>
      </c>
    </row>
    <row r="203" spans="1:7" ht="31.5">
      <c r="A203" s="18" t="s">
        <v>458</v>
      </c>
      <c r="B203" s="59"/>
      <c r="C203" s="12" t="s">
        <v>672</v>
      </c>
      <c r="D203" s="12" t="s">
        <v>680</v>
      </c>
      <c r="E203" s="7" t="s">
        <v>475</v>
      </c>
      <c r="F203" s="7">
        <v>244</v>
      </c>
      <c r="G203" s="88">
        <v>1008.3</v>
      </c>
    </row>
    <row r="204" spans="1:7" ht="31.5">
      <c r="A204" s="104" t="s">
        <v>768</v>
      </c>
      <c r="B204" s="102"/>
      <c r="C204" s="12" t="s">
        <v>672</v>
      </c>
      <c r="D204" s="12" t="s">
        <v>680</v>
      </c>
      <c r="E204" s="102" t="s">
        <v>769</v>
      </c>
      <c r="F204" s="102"/>
      <c r="G204" s="88">
        <f>SUM(G205)</f>
        <v>1073.7</v>
      </c>
    </row>
    <row r="205" spans="1:7" ht="31.5">
      <c r="A205" s="104" t="s">
        <v>452</v>
      </c>
      <c r="B205" s="102"/>
      <c r="C205" s="12" t="s">
        <v>672</v>
      </c>
      <c r="D205" s="12" t="s">
        <v>680</v>
      </c>
      <c r="E205" s="102" t="s">
        <v>769</v>
      </c>
      <c r="F205" s="102">
        <v>122</v>
      </c>
      <c r="G205" s="88">
        <v>1073.7</v>
      </c>
    </row>
    <row r="206" spans="1:12" ht="15.75">
      <c r="A206" s="17" t="s">
        <v>488</v>
      </c>
      <c r="B206" s="59"/>
      <c r="C206" s="11" t="s">
        <v>672</v>
      </c>
      <c r="D206" s="11">
        <v>11</v>
      </c>
      <c r="E206" s="57"/>
      <c r="F206" s="57"/>
      <c r="G206" s="87">
        <f>SUM(G207,G211)</f>
        <v>1726.5</v>
      </c>
      <c r="I206" s="85"/>
      <c r="J206" s="85"/>
      <c r="K206" s="85"/>
      <c r="L206" s="85"/>
    </row>
    <row r="207" spans="1:7" ht="32.25">
      <c r="A207" s="18" t="s">
        <v>446</v>
      </c>
      <c r="B207" s="59"/>
      <c r="C207" s="12" t="s">
        <v>672</v>
      </c>
      <c r="D207" s="12">
        <v>11</v>
      </c>
      <c r="E207" s="7" t="s">
        <v>447</v>
      </c>
      <c r="F207" s="55"/>
      <c r="G207" s="88">
        <f>SUM(G208)</f>
        <v>482.2</v>
      </c>
    </row>
    <row r="208" spans="1:7" ht="32.25">
      <c r="A208" s="18" t="s">
        <v>448</v>
      </c>
      <c r="B208" s="59"/>
      <c r="C208" s="12" t="s">
        <v>672</v>
      </c>
      <c r="D208" s="12">
        <v>11</v>
      </c>
      <c r="E208" s="7" t="s">
        <v>449</v>
      </c>
      <c r="F208" s="55"/>
      <c r="G208" s="88">
        <f>SUM(G209)</f>
        <v>482.2</v>
      </c>
    </row>
    <row r="209" spans="1:7" ht="81" customHeight="1">
      <c r="A209" s="18" t="s">
        <v>489</v>
      </c>
      <c r="B209" s="59"/>
      <c r="C209" s="12" t="s">
        <v>672</v>
      </c>
      <c r="D209" s="12">
        <v>11</v>
      </c>
      <c r="E209" s="7" t="s">
        <v>490</v>
      </c>
      <c r="F209" s="55"/>
      <c r="G209" s="88">
        <f>SUM(G210)</f>
        <v>482.2</v>
      </c>
    </row>
    <row r="210" spans="1:7" ht="15.75">
      <c r="A210" s="18" t="s">
        <v>491</v>
      </c>
      <c r="B210" s="59"/>
      <c r="C210" s="12" t="s">
        <v>672</v>
      </c>
      <c r="D210" s="12">
        <v>11</v>
      </c>
      <c r="E210" s="7" t="s">
        <v>490</v>
      </c>
      <c r="F210" s="7">
        <v>870</v>
      </c>
      <c r="G210" s="88">
        <v>482.2</v>
      </c>
    </row>
    <row r="211" spans="1:7" ht="31.5">
      <c r="A211" s="18" t="s">
        <v>492</v>
      </c>
      <c r="B211" s="59"/>
      <c r="C211" s="12" t="s">
        <v>672</v>
      </c>
      <c r="D211" s="12">
        <v>11</v>
      </c>
      <c r="E211" s="7" t="s">
        <v>493</v>
      </c>
      <c r="F211" s="7"/>
      <c r="G211" s="88">
        <f>SUM(G212)</f>
        <v>1244.3</v>
      </c>
    </row>
    <row r="212" spans="1:7" ht="48" customHeight="1">
      <c r="A212" s="18" t="s">
        <v>494</v>
      </c>
      <c r="B212" s="59"/>
      <c r="C212" s="12" t="s">
        <v>672</v>
      </c>
      <c r="D212" s="12">
        <v>11</v>
      </c>
      <c r="E212" s="7" t="s">
        <v>495</v>
      </c>
      <c r="F212" s="7"/>
      <c r="G212" s="88">
        <f>SUM(G213)</f>
        <v>1244.3</v>
      </c>
    </row>
    <row r="213" spans="1:7" ht="31.5">
      <c r="A213" s="18" t="s">
        <v>496</v>
      </c>
      <c r="B213" s="59"/>
      <c r="C213" s="12" t="s">
        <v>672</v>
      </c>
      <c r="D213" s="12">
        <v>11</v>
      </c>
      <c r="E213" s="7" t="s">
        <v>26</v>
      </c>
      <c r="F213" s="7"/>
      <c r="G213" s="88">
        <f>SUM(G214)</f>
        <v>1244.3</v>
      </c>
    </row>
    <row r="214" spans="1:7" ht="15.75">
      <c r="A214" s="18" t="s">
        <v>491</v>
      </c>
      <c r="B214" s="59"/>
      <c r="C214" s="12" t="s">
        <v>672</v>
      </c>
      <c r="D214" s="12">
        <v>11</v>
      </c>
      <c r="E214" s="7" t="s">
        <v>26</v>
      </c>
      <c r="F214" s="7">
        <v>870</v>
      </c>
      <c r="G214" s="88">
        <v>1244.3</v>
      </c>
    </row>
    <row r="215" spans="1:7" ht="17.25" customHeight="1">
      <c r="A215" s="17" t="s">
        <v>515</v>
      </c>
      <c r="B215" s="59"/>
      <c r="C215" s="11" t="s">
        <v>675</v>
      </c>
      <c r="D215" s="11" t="s">
        <v>679</v>
      </c>
      <c r="E215" s="6"/>
      <c r="F215" s="6"/>
      <c r="G215" s="87">
        <f>SUM(G216,G221)</f>
        <v>37313.3</v>
      </c>
    </row>
    <row r="216" spans="1:7" ht="15.75">
      <c r="A216" s="17" t="s">
        <v>516</v>
      </c>
      <c r="B216" s="59"/>
      <c r="C216" s="11" t="s">
        <v>675</v>
      </c>
      <c r="D216" s="11" t="s">
        <v>673</v>
      </c>
      <c r="E216" s="6"/>
      <c r="F216" s="6"/>
      <c r="G216" s="87">
        <f>SUM(G217)</f>
        <v>17969.5</v>
      </c>
    </row>
    <row r="217" spans="1:7" ht="47.25">
      <c r="A217" s="18" t="s">
        <v>517</v>
      </c>
      <c r="B217" s="59"/>
      <c r="C217" s="12" t="s">
        <v>675</v>
      </c>
      <c r="D217" s="12" t="s">
        <v>673</v>
      </c>
      <c r="E217" s="7" t="s">
        <v>518</v>
      </c>
      <c r="F217" s="7"/>
      <c r="G217" s="88">
        <f>SUM(G218)</f>
        <v>17969.5</v>
      </c>
    </row>
    <row r="218" spans="1:7" ht="17.25" customHeight="1">
      <c r="A218" s="18" t="s">
        <v>519</v>
      </c>
      <c r="B218" s="59"/>
      <c r="C218" s="12" t="s">
        <v>675</v>
      </c>
      <c r="D218" s="12" t="s">
        <v>673</v>
      </c>
      <c r="E218" s="7" t="s">
        <v>520</v>
      </c>
      <c r="F218" s="7"/>
      <c r="G218" s="88">
        <f>SUM(G219)</f>
        <v>17969.5</v>
      </c>
    </row>
    <row r="219" spans="1:7" ht="45.75" customHeight="1">
      <c r="A219" s="18" t="s">
        <v>521</v>
      </c>
      <c r="B219" s="59"/>
      <c r="C219" s="12" t="s">
        <v>675</v>
      </c>
      <c r="D219" s="12" t="s">
        <v>673</v>
      </c>
      <c r="E219" s="7" t="s">
        <v>522</v>
      </c>
      <c r="F219" s="7"/>
      <c r="G219" s="88">
        <f>SUM(G220)</f>
        <v>17969.5</v>
      </c>
    </row>
    <row r="220" spans="1:7" ht="31.5" customHeight="1">
      <c r="A220" s="18" t="s">
        <v>523</v>
      </c>
      <c r="B220" s="59"/>
      <c r="C220" s="12" t="s">
        <v>675</v>
      </c>
      <c r="D220" s="12" t="s">
        <v>673</v>
      </c>
      <c r="E220" s="7" t="s">
        <v>522</v>
      </c>
      <c r="F220" s="7">
        <v>810</v>
      </c>
      <c r="G220" s="88">
        <v>17969.5</v>
      </c>
    </row>
    <row r="221" spans="1:7" ht="15.75">
      <c r="A221" s="17" t="s">
        <v>542</v>
      </c>
      <c r="B221" s="59"/>
      <c r="C221" s="11" t="s">
        <v>675</v>
      </c>
      <c r="D221" s="11">
        <v>12</v>
      </c>
      <c r="E221" s="57"/>
      <c r="F221" s="57"/>
      <c r="G221" s="87">
        <f>SUM(G222,G226,G229)</f>
        <v>19343.8</v>
      </c>
    </row>
    <row r="222" spans="1:7" ht="48.75" customHeight="1">
      <c r="A222" s="18" t="s">
        <v>543</v>
      </c>
      <c r="B222" s="59"/>
      <c r="C222" s="12" t="s">
        <v>675</v>
      </c>
      <c r="D222" s="12">
        <v>12</v>
      </c>
      <c r="E222" s="7" t="s">
        <v>544</v>
      </c>
      <c r="F222" s="16"/>
      <c r="G222" s="88">
        <f>SUM(G223)</f>
        <v>100</v>
      </c>
    </row>
    <row r="223" spans="1:7" ht="31.5">
      <c r="A223" s="18" t="s">
        <v>545</v>
      </c>
      <c r="B223" s="59"/>
      <c r="C223" s="12" t="s">
        <v>675</v>
      </c>
      <c r="D223" s="12">
        <v>12</v>
      </c>
      <c r="E223" s="7" t="s">
        <v>546</v>
      </c>
      <c r="F223" s="16"/>
      <c r="G223" s="88">
        <f>SUM(G224)</f>
        <v>100</v>
      </c>
    </row>
    <row r="224" spans="1:7" ht="31.5">
      <c r="A224" s="18" t="s">
        <v>547</v>
      </c>
      <c r="B224" s="59"/>
      <c r="C224" s="12" t="s">
        <v>675</v>
      </c>
      <c r="D224" s="12">
        <v>12</v>
      </c>
      <c r="E224" s="7" t="s">
        <v>548</v>
      </c>
      <c r="F224" s="16"/>
      <c r="G224" s="88">
        <f>SUM(G225)</f>
        <v>100</v>
      </c>
    </row>
    <row r="225" spans="1:7" ht="30" customHeight="1">
      <c r="A225" s="18" t="s">
        <v>523</v>
      </c>
      <c r="B225" s="59"/>
      <c r="C225" s="12" t="s">
        <v>675</v>
      </c>
      <c r="D225" s="12">
        <v>12</v>
      </c>
      <c r="E225" s="7" t="s">
        <v>548</v>
      </c>
      <c r="F225" s="7">
        <v>810</v>
      </c>
      <c r="G225" s="88">
        <v>100</v>
      </c>
    </row>
    <row r="226" spans="1:7" ht="47.25">
      <c r="A226" s="18" t="s">
        <v>549</v>
      </c>
      <c r="B226" s="59"/>
      <c r="C226" s="12" t="s">
        <v>675</v>
      </c>
      <c r="D226" s="12">
        <v>12</v>
      </c>
      <c r="E226" s="7" t="s">
        <v>550</v>
      </c>
      <c r="F226" s="16"/>
      <c r="G226" s="88">
        <f>SUM(G227)</f>
        <v>5322.4</v>
      </c>
    </row>
    <row r="227" spans="1:7" ht="31.5" customHeight="1">
      <c r="A227" s="18" t="s">
        <v>551</v>
      </c>
      <c r="B227" s="59"/>
      <c r="C227" s="12" t="s">
        <v>675</v>
      </c>
      <c r="D227" s="12">
        <v>12</v>
      </c>
      <c r="E227" s="7" t="s">
        <v>552</v>
      </c>
      <c r="F227" s="16"/>
      <c r="G227" s="88">
        <f>SUM(G228)</f>
        <v>5322.4</v>
      </c>
    </row>
    <row r="228" spans="1:7" ht="30.75" customHeight="1">
      <c r="A228" s="18" t="s">
        <v>523</v>
      </c>
      <c r="B228" s="59"/>
      <c r="C228" s="12" t="s">
        <v>675</v>
      </c>
      <c r="D228" s="12">
        <v>12</v>
      </c>
      <c r="E228" s="7" t="s">
        <v>552</v>
      </c>
      <c r="F228" s="7">
        <v>810</v>
      </c>
      <c r="G228" s="88">
        <v>5322.4</v>
      </c>
    </row>
    <row r="229" spans="1:7" ht="31.5">
      <c r="A229" s="18" t="s">
        <v>492</v>
      </c>
      <c r="B229" s="59"/>
      <c r="C229" s="12" t="s">
        <v>675</v>
      </c>
      <c r="D229" s="12">
        <v>12</v>
      </c>
      <c r="E229" s="7" t="s">
        <v>493</v>
      </c>
      <c r="F229" s="7"/>
      <c r="G229" s="88">
        <f>G230</f>
        <v>13921.4</v>
      </c>
    </row>
    <row r="230" spans="1:7" ht="30.75" customHeight="1">
      <c r="A230" s="18" t="s">
        <v>494</v>
      </c>
      <c r="B230" s="59"/>
      <c r="C230" s="12" t="s">
        <v>675</v>
      </c>
      <c r="D230" s="12">
        <v>12</v>
      </c>
      <c r="E230" s="7" t="s">
        <v>495</v>
      </c>
      <c r="F230" s="7"/>
      <c r="G230" s="88">
        <f>SUM(G231,G233,G235,G237)</f>
        <v>13921.4</v>
      </c>
    </row>
    <row r="231" spans="1:7" ht="31.5" customHeight="1">
      <c r="A231" s="18" t="s">
        <v>551</v>
      </c>
      <c r="B231" s="59"/>
      <c r="C231" s="12" t="s">
        <v>675</v>
      </c>
      <c r="D231" s="12">
        <v>12</v>
      </c>
      <c r="E231" s="7" t="s">
        <v>287</v>
      </c>
      <c r="F231" s="7"/>
      <c r="G231" s="88">
        <f>G232</f>
        <v>22.1</v>
      </c>
    </row>
    <row r="232" spans="1:7" ht="31.5" customHeight="1">
      <c r="A232" s="18" t="s">
        <v>523</v>
      </c>
      <c r="B232" s="59"/>
      <c r="C232" s="12" t="s">
        <v>675</v>
      </c>
      <c r="D232" s="12">
        <v>12</v>
      </c>
      <c r="E232" s="7" t="s">
        <v>287</v>
      </c>
      <c r="F232" s="7">
        <v>810</v>
      </c>
      <c r="G232" s="88">
        <v>22.1</v>
      </c>
    </row>
    <row r="233" spans="1:7" ht="47.25">
      <c r="A233" s="104" t="s">
        <v>800</v>
      </c>
      <c r="B233" s="102"/>
      <c r="C233" s="101" t="s">
        <v>675</v>
      </c>
      <c r="D233" s="101" t="s">
        <v>31</v>
      </c>
      <c r="E233" s="102" t="s">
        <v>799</v>
      </c>
      <c r="F233" s="102"/>
      <c r="G233" s="88">
        <f>SUM(G234)</f>
        <v>116.1</v>
      </c>
    </row>
    <row r="234" spans="1:7" ht="31.5" customHeight="1">
      <c r="A234" s="18" t="s">
        <v>523</v>
      </c>
      <c r="B234" s="102"/>
      <c r="C234" s="101" t="s">
        <v>675</v>
      </c>
      <c r="D234" s="101" t="s">
        <v>31</v>
      </c>
      <c r="E234" s="102" t="s">
        <v>799</v>
      </c>
      <c r="F234" s="102">
        <v>810</v>
      </c>
      <c r="G234" s="88">
        <v>116.1</v>
      </c>
    </row>
    <row r="235" spans="1:7" ht="31.5">
      <c r="A235" s="18" t="s">
        <v>289</v>
      </c>
      <c r="B235" s="59"/>
      <c r="C235" s="12" t="s">
        <v>675</v>
      </c>
      <c r="D235" s="12">
        <v>12</v>
      </c>
      <c r="E235" s="7" t="s">
        <v>288</v>
      </c>
      <c r="F235" s="7"/>
      <c r="G235" s="88">
        <f>G236</f>
        <v>2186.8</v>
      </c>
    </row>
    <row r="236" spans="1:7" ht="32.25" customHeight="1">
      <c r="A236" s="18" t="s">
        <v>523</v>
      </c>
      <c r="B236" s="59"/>
      <c r="C236" s="12" t="s">
        <v>675</v>
      </c>
      <c r="D236" s="12">
        <v>12</v>
      </c>
      <c r="E236" s="7" t="s">
        <v>288</v>
      </c>
      <c r="F236" s="7">
        <v>810</v>
      </c>
      <c r="G236" s="88">
        <v>2186.8</v>
      </c>
    </row>
    <row r="237" spans="1:7" ht="47.25">
      <c r="A237" s="104" t="s">
        <v>801</v>
      </c>
      <c r="B237" s="102"/>
      <c r="C237" s="101" t="s">
        <v>675</v>
      </c>
      <c r="D237" s="101" t="s">
        <v>31</v>
      </c>
      <c r="E237" s="102" t="s">
        <v>802</v>
      </c>
      <c r="F237" s="102"/>
      <c r="G237" s="88">
        <f>SUM(G238)</f>
        <v>11596.4</v>
      </c>
    </row>
    <row r="238" spans="1:7" ht="31.5" customHeight="1">
      <c r="A238" s="18" t="s">
        <v>523</v>
      </c>
      <c r="B238" s="102"/>
      <c r="C238" s="101" t="s">
        <v>675</v>
      </c>
      <c r="D238" s="101" t="s">
        <v>31</v>
      </c>
      <c r="E238" s="102" t="s">
        <v>802</v>
      </c>
      <c r="F238" s="102">
        <v>810</v>
      </c>
      <c r="G238" s="88">
        <v>11596.4</v>
      </c>
    </row>
    <row r="239" spans="1:7" ht="16.5" customHeight="1">
      <c r="A239" s="17" t="s">
        <v>555</v>
      </c>
      <c r="B239" s="59"/>
      <c r="C239" s="11" t="s">
        <v>676</v>
      </c>
      <c r="D239" s="11" t="s">
        <v>679</v>
      </c>
      <c r="E239" s="6"/>
      <c r="F239" s="6"/>
      <c r="G239" s="87">
        <f>SUM(G240)</f>
        <v>489321.50000000006</v>
      </c>
    </row>
    <row r="240" spans="1:7" ht="16.5" customHeight="1">
      <c r="A240" s="17" t="s">
        <v>563</v>
      </c>
      <c r="B240" s="84"/>
      <c r="C240" s="11" t="s">
        <v>676</v>
      </c>
      <c r="D240" s="11" t="s">
        <v>673</v>
      </c>
      <c r="E240" s="57"/>
      <c r="F240" s="57"/>
      <c r="G240" s="87">
        <f>SUM(G241)</f>
        <v>489321.50000000006</v>
      </c>
    </row>
    <row r="241" spans="1:7" ht="47.25">
      <c r="A241" s="18" t="s">
        <v>517</v>
      </c>
      <c r="B241" s="59"/>
      <c r="C241" s="12" t="s">
        <v>676</v>
      </c>
      <c r="D241" s="12" t="s">
        <v>673</v>
      </c>
      <c r="E241" s="7" t="s">
        <v>564</v>
      </c>
      <c r="F241" s="16"/>
      <c r="G241" s="88">
        <f>SUM(G242)</f>
        <v>489321.50000000006</v>
      </c>
    </row>
    <row r="242" spans="1:7" ht="17.25" customHeight="1">
      <c r="A242" s="18" t="s">
        <v>519</v>
      </c>
      <c r="B242" s="59"/>
      <c r="C242" s="12" t="s">
        <v>676</v>
      </c>
      <c r="D242" s="12" t="s">
        <v>673</v>
      </c>
      <c r="E242" s="7" t="s">
        <v>520</v>
      </c>
      <c r="F242" s="16"/>
      <c r="G242" s="88">
        <f>SUM(G243,G245,G247,G249)</f>
        <v>489321.50000000006</v>
      </c>
    </row>
    <row r="243" spans="1:7" ht="47.25">
      <c r="A243" s="18" t="s">
        <v>565</v>
      </c>
      <c r="B243" s="59"/>
      <c r="C243" s="12" t="s">
        <v>676</v>
      </c>
      <c r="D243" s="12" t="s">
        <v>673</v>
      </c>
      <c r="E243" s="7" t="s">
        <v>566</v>
      </c>
      <c r="F243" s="7"/>
      <c r="G243" s="88">
        <f>SUM(G244)</f>
        <v>46545.4</v>
      </c>
    </row>
    <row r="244" spans="1:7" ht="30.75" customHeight="1">
      <c r="A244" s="18" t="s">
        <v>523</v>
      </c>
      <c r="B244" s="59"/>
      <c r="C244" s="12" t="s">
        <v>676</v>
      </c>
      <c r="D244" s="12" t="s">
        <v>673</v>
      </c>
      <c r="E244" s="7" t="s">
        <v>566</v>
      </c>
      <c r="F244" s="7">
        <v>810</v>
      </c>
      <c r="G244" s="88">
        <v>46545.4</v>
      </c>
    </row>
    <row r="245" spans="1:7" ht="47.25">
      <c r="A245" s="18" t="s">
        <v>567</v>
      </c>
      <c r="B245" s="59"/>
      <c r="C245" s="12" t="s">
        <v>676</v>
      </c>
      <c r="D245" s="12" t="s">
        <v>673</v>
      </c>
      <c r="E245" s="7" t="s">
        <v>568</v>
      </c>
      <c r="F245" s="7"/>
      <c r="G245" s="88">
        <f>SUM(G246)</f>
        <v>302501.9</v>
      </c>
    </row>
    <row r="246" spans="1:7" ht="30.75" customHeight="1">
      <c r="A246" s="18" t="s">
        <v>523</v>
      </c>
      <c r="B246" s="59"/>
      <c r="C246" s="12" t="s">
        <v>676</v>
      </c>
      <c r="D246" s="12" t="s">
        <v>673</v>
      </c>
      <c r="E246" s="7" t="s">
        <v>568</v>
      </c>
      <c r="F246" s="7">
        <v>810</v>
      </c>
      <c r="G246" s="88">
        <v>302501.9</v>
      </c>
    </row>
    <row r="247" spans="1:7" ht="46.5" customHeight="1">
      <c r="A247" s="18" t="s">
        <v>569</v>
      </c>
      <c r="B247" s="59"/>
      <c r="C247" s="12" t="s">
        <v>676</v>
      </c>
      <c r="D247" s="12" t="s">
        <v>673</v>
      </c>
      <c r="E247" s="7" t="s">
        <v>570</v>
      </c>
      <c r="F247" s="7"/>
      <c r="G247" s="88">
        <f>SUM(G248)</f>
        <v>130089.7</v>
      </c>
    </row>
    <row r="248" spans="1:7" ht="30" customHeight="1">
      <c r="A248" s="18" t="s">
        <v>523</v>
      </c>
      <c r="B248" s="59"/>
      <c r="C248" s="12" t="s">
        <v>676</v>
      </c>
      <c r="D248" s="12" t="s">
        <v>673</v>
      </c>
      <c r="E248" s="7" t="s">
        <v>570</v>
      </c>
      <c r="F248" s="7">
        <v>810</v>
      </c>
      <c r="G248" s="88">
        <v>130089.7</v>
      </c>
    </row>
    <row r="249" spans="1:7" ht="16.5" customHeight="1">
      <c r="A249" s="18" t="s">
        <v>290</v>
      </c>
      <c r="B249" s="59"/>
      <c r="C249" s="12" t="s">
        <v>676</v>
      </c>
      <c r="D249" s="12" t="s">
        <v>673</v>
      </c>
      <c r="E249" s="7" t="s">
        <v>572</v>
      </c>
      <c r="F249" s="7"/>
      <c r="G249" s="88">
        <f>SUM(G250)</f>
        <v>10184.5</v>
      </c>
    </row>
    <row r="250" spans="1:7" ht="32.25" customHeight="1">
      <c r="A250" s="18" t="s">
        <v>523</v>
      </c>
      <c r="B250" s="59"/>
      <c r="C250" s="12" t="s">
        <v>676</v>
      </c>
      <c r="D250" s="12" t="s">
        <v>673</v>
      </c>
      <c r="E250" s="7" t="s">
        <v>572</v>
      </c>
      <c r="F250" s="7">
        <v>810</v>
      </c>
      <c r="G250" s="88">
        <v>10184.5</v>
      </c>
    </row>
    <row r="251" spans="1:7" ht="16.5" customHeight="1">
      <c r="A251" s="17" t="s">
        <v>633</v>
      </c>
      <c r="B251" s="59"/>
      <c r="C251" s="11">
        <v>10</v>
      </c>
      <c r="D251" s="11" t="s">
        <v>679</v>
      </c>
      <c r="E251" s="6"/>
      <c r="F251" s="6"/>
      <c r="G251" s="87">
        <f>SUM(G252)</f>
        <v>3170.4</v>
      </c>
    </row>
    <row r="252" spans="1:7" ht="15.75">
      <c r="A252" s="17" t="s">
        <v>634</v>
      </c>
      <c r="B252" s="84"/>
      <c r="C252" s="11">
        <v>10</v>
      </c>
      <c r="D252" s="11" t="s">
        <v>672</v>
      </c>
      <c r="E252" s="6"/>
      <c r="F252" s="6"/>
      <c r="G252" s="87">
        <f>SUM(G253)</f>
        <v>3170.4</v>
      </c>
    </row>
    <row r="253" spans="1:7" ht="31.5">
      <c r="A253" s="18" t="s">
        <v>635</v>
      </c>
      <c r="B253" s="59"/>
      <c r="C253" s="12">
        <v>10</v>
      </c>
      <c r="D253" s="12" t="s">
        <v>672</v>
      </c>
      <c r="E253" s="7" t="s">
        <v>636</v>
      </c>
      <c r="F253" s="7"/>
      <c r="G253" s="88">
        <f>SUM(G254)</f>
        <v>3170.4</v>
      </c>
    </row>
    <row r="254" spans="1:7" ht="31.5">
      <c r="A254" s="18" t="s">
        <v>637</v>
      </c>
      <c r="B254" s="59"/>
      <c r="C254" s="12">
        <v>10</v>
      </c>
      <c r="D254" s="12" t="s">
        <v>672</v>
      </c>
      <c r="E254" s="7" t="s">
        <v>636</v>
      </c>
      <c r="F254" s="7">
        <v>321</v>
      </c>
      <c r="G254" s="88">
        <v>3170.4</v>
      </c>
    </row>
    <row r="255" spans="1:7" ht="31.5">
      <c r="A255" s="17" t="s">
        <v>667</v>
      </c>
      <c r="B255" s="14">
        <v>803</v>
      </c>
      <c r="C255" s="12"/>
      <c r="D255" s="12"/>
      <c r="E255" s="7"/>
      <c r="F255" s="7"/>
      <c r="G255" s="87">
        <f>SUM(G256,G263,G322,G349,G387)</f>
        <v>735990.1999999998</v>
      </c>
    </row>
    <row r="256" spans="1:7" ht="15.75">
      <c r="A256" s="33" t="s">
        <v>444</v>
      </c>
      <c r="B256" s="59"/>
      <c r="C256" s="11" t="s">
        <v>672</v>
      </c>
      <c r="D256" s="11" t="s">
        <v>679</v>
      </c>
      <c r="E256" s="6"/>
      <c r="F256" s="7"/>
      <c r="G256" s="103">
        <f>SUM(G257)</f>
        <v>1426.6</v>
      </c>
    </row>
    <row r="257" spans="1:7" ht="48" customHeight="1">
      <c r="A257" s="96" t="s">
        <v>464</v>
      </c>
      <c r="B257" s="97"/>
      <c r="C257" s="98" t="s">
        <v>672</v>
      </c>
      <c r="D257" s="98" t="s">
        <v>675</v>
      </c>
      <c r="E257" s="99"/>
      <c r="F257" s="99"/>
      <c r="G257" s="87">
        <f>SUM(G258)</f>
        <v>1426.6</v>
      </c>
    </row>
    <row r="258" spans="1:7" ht="31.5">
      <c r="A258" s="100" t="s">
        <v>34</v>
      </c>
      <c r="B258" s="97"/>
      <c r="C258" s="101" t="s">
        <v>672</v>
      </c>
      <c r="D258" s="101" t="s">
        <v>675</v>
      </c>
      <c r="E258" s="102" t="s">
        <v>466</v>
      </c>
      <c r="F258" s="102"/>
      <c r="G258" s="88">
        <f>SUM(G259)</f>
        <v>1426.6</v>
      </c>
    </row>
    <row r="259" spans="1:7" ht="15.75" customHeight="1">
      <c r="A259" s="100" t="s">
        <v>473</v>
      </c>
      <c r="B259" s="97"/>
      <c r="C259" s="101" t="s">
        <v>672</v>
      </c>
      <c r="D259" s="101" t="s">
        <v>675</v>
      </c>
      <c r="E259" s="102" t="s">
        <v>474</v>
      </c>
      <c r="F259" s="102"/>
      <c r="G259" s="88">
        <f>SUM(G260:G262)</f>
        <v>1426.6</v>
      </c>
    </row>
    <row r="260" spans="1:7" ht="31.5">
      <c r="A260" s="100" t="s">
        <v>457</v>
      </c>
      <c r="B260" s="97"/>
      <c r="C260" s="101" t="s">
        <v>672</v>
      </c>
      <c r="D260" s="101" t="s">
        <v>675</v>
      </c>
      <c r="E260" s="102" t="s">
        <v>474</v>
      </c>
      <c r="F260" s="102">
        <v>121</v>
      </c>
      <c r="G260" s="88">
        <v>1257.6</v>
      </c>
    </row>
    <row r="261" spans="1:7" ht="31.5">
      <c r="A261" s="100" t="s">
        <v>452</v>
      </c>
      <c r="B261" s="97"/>
      <c r="C261" s="101" t="s">
        <v>672</v>
      </c>
      <c r="D261" s="101" t="s">
        <v>675</v>
      </c>
      <c r="E261" s="102" t="s">
        <v>474</v>
      </c>
      <c r="F261" s="102">
        <v>122</v>
      </c>
      <c r="G261" s="88">
        <v>101.5</v>
      </c>
    </row>
    <row r="262" spans="1:7" ht="31.5">
      <c r="A262" s="100" t="s">
        <v>458</v>
      </c>
      <c r="B262" s="97"/>
      <c r="C262" s="101" t="s">
        <v>672</v>
      </c>
      <c r="D262" s="101" t="s">
        <v>675</v>
      </c>
      <c r="E262" s="102" t="s">
        <v>474</v>
      </c>
      <c r="F262" s="102">
        <v>244</v>
      </c>
      <c r="G262" s="88">
        <v>67.5</v>
      </c>
    </row>
    <row r="263" spans="1:7" ht="15.75">
      <c r="A263" s="17" t="s">
        <v>578</v>
      </c>
      <c r="B263" s="6"/>
      <c r="C263" s="11" t="s">
        <v>677</v>
      </c>
      <c r="D263" s="11" t="s">
        <v>679</v>
      </c>
      <c r="E263" s="6"/>
      <c r="F263" s="6"/>
      <c r="G263" s="87">
        <f>SUM(G264,G276,G302,G311)</f>
        <v>565630.2999999999</v>
      </c>
    </row>
    <row r="264" spans="1:7" ht="15.75">
      <c r="A264" s="17" t="s">
        <v>579</v>
      </c>
      <c r="B264" s="6"/>
      <c r="C264" s="11" t="s">
        <v>677</v>
      </c>
      <c r="D264" s="11" t="s">
        <v>672</v>
      </c>
      <c r="E264" s="6"/>
      <c r="F264" s="6"/>
      <c r="G264" s="87">
        <f>SUM(G265,G272)</f>
        <v>51757.2</v>
      </c>
    </row>
    <row r="265" spans="1:7" ht="47.25">
      <c r="A265" s="18" t="s">
        <v>580</v>
      </c>
      <c r="B265" s="7"/>
      <c r="C265" s="12" t="s">
        <v>677</v>
      </c>
      <c r="D265" s="12" t="s">
        <v>672</v>
      </c>
      <c r="E265" s="7" t="s">
        <v>581</v>
      </c>
      <c r="F265" s="7"/>
      <c r="G265" s="88">
        <f>SUM(G266,G269)</f>
        <v>49757.2</v>
      </c>
    </row>
    <row r="266" spans="1:7" ht="47.25">
      <c r="A266" s="18" t="s">
        <v>582</v>
      </c>
      <c r="B266" s="7"/>
      <c r="C266" s="12" t="s">
        <v>677</v>
      </c>
      <c r="D266" s="12" t="s">
        <v>672</v>
      </c>
      <c r="E266" s="7" t="s">
        <v>583</v>
      </c>
      <c r="F266" s="7"/>
      <c r="G266" s="88">
        <f>SUM(G267)</f>
        <v>33917.4</v>
      </c>
    </row>
    <row r="267" spans="1:7" ht="47.25" customHeight="1">
      <c r="A267" s="18" t="s">
        <v>584</v>
      </c>
      <c r="B267" s="7"/>
      <c r="C267" s="12" t="s">
        <v>677</v>
      </c>
      <c r="D267" s="12" t="s">
        <v>672</v>
      </c>
      <c r="E267" s="7" t="s">
        <v>585</v>
      </c>
      <c r="F267" s="7"/>
      <c r="G267" s="88">
        <f>SUM(G268)</f>
        <v>33917.4</v>
      </c>
    </row>
    <row r="268" spans="1:7" ht="47.25">
      <c r="A268" s="18" t="s">
        <v>588</v>
      </c>
      <c r="B268" s="7"/>
      <c r="C268" s="12" t="s">
        <v>677</v>
      </c>
      <c r="D268" s="12" t="s">
        <v>672</v>
      </c>
      <c r="E268" s="7" t="s">
        <v>585</v>
      </c>
      <c r="F268" s="7">
        <v>611</v>
      </c>
      <c r="G268" s="88">
        <v>33917.4</v>
      </c>
    </row>
    <row r="269" spans="1:7" ht="32.25" customHeight="1">
      <c r="A269" s="18" t="s">
        <v>589</v>
      </c>
      <c r="B269" s="7"/>
      <c r="C269" s="12" t="s">
        <v>677</v>
      </c>
      <c r="D269" s="12" t="s">
        <v>672</v>
      </c>
      <c r="E269" s="7" t="s">
        <v>590</v>
      </c>
      <c r="F269" s="7"/>
      <c r="G269" s="88">
        <f>SUM(G270)</f>
        <v>15839.8</v>
      </c>
    </row>
    <row r="270" spans="1:7" ht="15.75">
      <c r="A270" s="18" t="s">
        <v>591</v>
      </c>
      <c r="B270" s="7"/>
      <c r="C270" s="12" t="s">
        <v>677</v>
      </c>
      <c r="D270" s="12" t="s">
        <v>672</v>
      </c>
      <c r="E270" s="7" t="s">
        <v>592</v>
      </c>
      <c r="F270" s="7"/>
      <c r="G270" s="88">
        <f>SUM(G271)</f>
        <v>15839.8</v>
      </c>
    </row>
    <row r="271" spans="1:7" ht="47.25">
      <c r="A271" s="18" t="s">
        <v>588</v>
      </c>
      <c r="B271" s="7"/>
      <c r="C271" s="12" t="s">
        <v>677</v>
      </c>
      <c r="D271" s="12" t="s">
        <v>672</v>
      </c>
      <c r="E271" s="7" t="s">
        <v>592</v>
      </c>
      <c r="F271" s="7">
        <v>611</v>
      </c>
      <c r="G271" s="88">
        <v>15839.8</v>
      </c>
    </row>
    <row r="272" spans="1:7" ht="32.25">
      <c r="A272" s="18" t="s">
        <v>446</v>
      </c>
      <c r="B272" s="7"/>
      <c r="C272" s="12" t="s">
        <v>677</v>
      </c>
      <c r="D272" s="12" t="s">
        <v>672</v>
      </c>
      <c r="E272" s="7" t="s">
        <v>447</v>
      </c>
      <c r="F272" s="55"/>
      <c r="G272" s="88">
        <f>SUM(G273)</f>
        <v>2000</v>
      </c>
    </row>
    <row r="273" spans="1:7" ht="32.25">
      <c r="A273" s="18" t="s">
        <v>448</v>
      </c>
      <c r="B273" s="7"/>
      <c r="C273" s="12" t="s">
        <v>677</v>
      </c>
      <c r="D273" s="12" t="s">
        <v>672</v>
      </c>
      <c r="E273" s="7" t="s">
        <v>449</v>
      </c>
      <c r="F273" s="55"/>
      <c r="G273" s="88">
        <f>SUM(G274)</f>
        <v>2000</v>
      </c>
    </row>
    <row r="274" spans="1:7" ht="96.75" customHeight="1">
      <c r="A274" s="18" t="s">
        <v>450</v>
      </c>
      <c r="B274" s="7"/>
      <c r="C274" s="12" t="s">
        <v>677</v>
      </c>
      <c r="D274" s="12" t="s">
        <v>672</v>
      </c>
      <c r="E274" s="7" t="s">
        <v>451</v>
      </c>
      <c r="F274" s="55"/>
      <c r="G274" s="88">
        <f>SUM(G275)</f>
        <v>2000</v>
      </c>
    </row>
    <row r="275" spans="1:7" ht="15.75">
      <c r="A275" s="18" t="s">
        <v>611</v>
      </c>
      <c r="B275" s="7"/>
      <c r="C275" s="12" t="s">
        <v>677</v>
      </c>
      <c r="D275" s="12" t="s">
        <v>672</v>
      </c>
      <c r="E275" s="7" t="s">
        <v>451</v>
      </c>
      <c r="F275" s="7">
        <v>612</v>
      </c>
      <c r="G275" s="88">
        <v>2000</v>
      </c>
    </row>
    <row r="276" spans="1:7" ht="15.75">
      <c r="A276" s="17" t="s">
        <v>593</v>
      </c>
      <c r="B276" s="6"/>
      <c r="C276" s="11" t="s">
        <v>677</v>
      </c>
      <c r="D276" s="11" t="s">
        <v>673</v>
      </c>
      <c r="E276" s="6"/>
      <c r="F276" s="6"/>
      <c r="G276" s="87">
        <f>SUM(G277,G293)</f>
        <v>505851.5</v>
      </c>
    </row>
    <row r="277" spans="1:7" ht="47.25">
      <c r="A277" s="18" t="s">
        <v>580</v>
      </c>
      <c r="B277" s="7"/>
      <c r="C277" s="12" t="s">
        <v>677</v>
      </c>
      <c r="D277" s="12" t="s">
        <v>673</v>
      </c>
      <c r="E277" s="7" t="s">
        <v>581</v>
      </c>
      <c r="F277" s="7"/>
      <c r="G277" s="88">
        <f>SUM(G278,G285)</f>
        <v>490810.3</v>
      </c>
    </row>
    <row r="278" spans="1:7" ht="47.25">
      <c r="A278" s="18" t="s">
        <v>582</v>
      </c>
      <c r="B278" s="7"/>
      <c r="C278" s="12" t="s">
        <v>677</v>
      </c>
      <c r="D278" s="12" t="s">
        <v>673</v>
      </c>
      <c r="E278" s="7" t="s">
        <v>583</v>
      </c>
      <c r="F278" s="7"/>
      <c r="G278" s="88">
        <f>SUM(G279,G281,G283)</f>
        <v>328429</v>
      </c>
    </row>
    <row r="279" spans="1:7" ht="48.75" customHeight="1">
      <c r="A279" s="18" t="s">
        <v>594</v>
      </c>
      <c r="B279" s="7"/>
      <c r="C279" s="12" t="s">
        <v>677</v>
      </c>
      <c r="D279" s="12" t="s">
        <v>673</v>
      </c>
      <c r="E279" s="7" t="s">
        <v>595</v>
      </c>
      <c r="F279" s="7"/>
      <c r="G279" s="88">
        <f>SUM(G280)</f>
        <v>230506.1</v>
      </c>
    </row>
    <row r="280" spans="1:7" ht="47.25">
      <c r="A280" s="18" t="s">
        <v>588</v>
      </c>
      <c r="B280" s="7"/>
      <c r="C280" s="12" t="s">
        <v>677</v>
      </c>
      <c r="D280" s="12" t="s">
        <v>673</v>
      </c>
      <c r="E280" s="7" t="s">
        <v>595</v>
      </c>
      <c r="F280" s="7">
        <v>611</v>
      </c>
      <c r="G280" s="88">
        <v>230506.1</v>
      </c>
    </row>
    <row r="281" spans="1:7" ht="47.25">
      <c r="A281" s="18" t="s">
        <v>596</v>
      </c>
      <c r="B281" s="7"/>
      <c r="C281" s="12" t="s">
        <v>677</v>
      </c>
      <c r="D281" s="12" t="s">
        <v>673</v>
      </c>
      <c r="E281" s="7" t="s">
        <v>597</v>
      </c>
      <c r="F281" s="7"/>
      <c r="G281" s="88">
        <f>SUM(G282)</f>
        <v>51239.2</v>
      </c>
    </row>
    <row r="282" spans="1:7" ht="47.25">
      <c r="A282" s="18" t="s">
        <v>598</v>
      </c>
      <c r="B282" s="7"/>
      <c r="C282" s="12" t="s">
        <v>677</v>
      </c>
      <c r="D282" s="12" t="s">
        <v>673</v>
      </c>
      <c r="E282" s="7" t="s">
        <v>597</v>
      </c>
      <c r="F282" s="7">
        <v>621</v>
      </c>
      <c r="G282" s="88">
        <v>51239.2</v>
      </c>
    </row>
    <row r="283" spans="1:7" ht="47.25">
      <c r="A283" s="18" t="s">
        <v>599</v>
      </c>
      <c r="B283" s="7"/>
      <c r="C283" s="12" t="s">
        <v>677</v>
      </c>
      <c r="D283" s="12" t="s">
        <v>673</v>
      </c>
      <c r="E283" s="7" t="s">
        <v>600</v>
      </c>
      <c r="F283" s="7"/>
      <c r="G283" s="88">
        <f>SUM(G284)</f>
        <v>46683.7</v>
      </c>
    </row>
    <row r="284" spans="1:7" ht="47.25">
      <c r="A284" s="18" t="s">
        <v>588</v>
      </c>
      <c r="B284" s="7"/>
      <c r="C284" s="12" t="s">
        <v>677</v>
      </c>
      <c r="D284" s="12" t="s">
        <v>673</v>
      </c>
      <c r="E284" s="7" t="s">
        <v>600</v>
      </c>
      <c r="F284" s="7">
        <v>611</v>
      </c>
      <c r="G284" s="88">
        <v>46683.7</v>
      </c>
    </row>
    <row r="285" spans="1:7" ht="32.25" customHeight="1">
      <c r="A285" s="18" t="s">
        <v>589</v>
      </c>
      <c r="B285" s="7"/>
      <c r="C285" s="12" t="s">
        <v>677</v>
      </c>
      <c r="D285" s="12" t="s">
        <v>673</v>
      </c>
      <c r="E285" s="7" t="s">
        <v>590</v>
      </c>
      <c r="F285" s="7"/>
      <c r="G285" s="88">
        <f>SUM(G286,G289,G291)</f>
        <v>162381.3</v>
      </c>
    </row>
    <row r="286" spans="1:7" ht="15" customHeight="1">
      <c r="A286" s="18" t="s">
        <v>601</v>
      </c>
      <c r="B286" s="7"/>
      <c r="C286" s="12" t="s">
        <v>677</v>
      </c>
      <c r="D286" s="12" t="s">
        <v>673</v>
      </c>
      <c r="E286" s="7" t="s">
        <v>602</v>
      </c>
      <c r="F286" s="7"/>
      <c r="G286" s="88">
        <f>SUM(G287:G288)</f>
        <v>144079.9</v>
      </c>
    </row>
    <row r="287" spans="1:7" ht="47.25">
      <c r="A287" s="18" t="s">
        <v>588</v>
      </c>
      <c r="B287" s="7"/>
      <c r="C287" s="12" t="s">
        <v>677</v>
      </c>
      <c r="D287" s="12" t="s">
        <v>673</v>
      </c>
      <c r="E287" s="7" t="s">
        <v>602</v>
      </c>
      <c r="F287" s="7">
        <v>611</v>
      </c>
      <c r="G287" s="88">
        <v>116279.9</v>
      </c>
    </row>
    <row r="288" spans="1:7" ht="16.5" customHeight="1">
      <c r="A288" s="18" t="s">
        <v>611</v>
      </c>
      <c r="B288" s="7"/>
      <c r="C288" s="12" t="s">
        <v>677</v>
      </c>
      <c r="D288" s="12" t="s">
        <v>673</v>
      </c>
      <c r="E288" s="7" t="s">
        <v>602</v>
      </c>
      <c r="F288" s="7">
        <v>612</v>
      </c>
      <c r="G288" s="88">
        <v>27800</v>
      </c>
    </row>
    <row r="289" spans="1:7" ht="16.5" customHeight="1">
      <c r="A289" s="18" t="s">
        <v>603</v>
      </c>
      <c r="B289" s="7"/>
      <c r="C289" s="12" t="s">
        <v>677</v>
      </c>
      <c r="D289" s="12" t="s">
        <v>673</v>
      </c>
      <c r="E289" s="7" t="s">
        <v>604</v>
      </c>
      <c r="F289" s="7"/>
      <c r="G289" s="88">
        <f>SUM(G290)</f>
        <v>9236.8</v>
      </c>
    </row>
    <row r="290" spans="1:7" ht="47.25">
      <c r="A290" s="18" t="s">
        <v>598</v>
      </c>
      <c r="B290" s="7"/>
      <c r="C290" s="12" t="s">
        <v>677</v>
      </c>
      <c r="D290" s="12" t="s">
        <v>673</v>
      </c>
      <c r="E290" s="7" t="s">
        <v>604</v>
      </c>
      <c r="F290" s="7">
        <v>621</v>
      </c>
      <c r="G290" s="88">
        <v>9236.8</v>
      </c>
    </row>
    <row r="291" spans="1:7" ht="17.25" customHeight="1">
      <c r="A291" s="18" t="s">
        <v>605</v>
      </c>
      <c r="B291" s="7"/>
      <c r="C291" s="12" t="s">
        <v>677</v>
      </c>
      <c r="D291" s="12" t="s">
        <v>673</v>
      </c>
      <c r="E291" s="7" t="s">
        <v>606</v>
      </c>
      <c r="F291" s="7"/>
      <c r="G291" s="88">
        <f>SUM(G292)</f>
        <v>9064.6</v>
      </c>
    </row>
    <row r="292" spans="1:7" ht="47.25">
      <c r="A292" s="18" t="s">
        <v>588</v>
      </c>
      <c r="B292" s="7"/>
      <c r="C292" s="12" t="s">
        <v>677</v>
      </c>
      <c r="D292" s="12" t="s">
        <v>673</v>
      </c>
      <c r="E292" s="7" t="s">
        <v>606</v>
      </c>
      <c r="F292" s="7">
        <v>611</v>
      </c>
      <c r="G292" s="88">
        <v>9064.6</v>
      </c>
    </row>
    <row r="293" spans="1:7" ht="32.25">
      <c r="A293" s="18" t="s">
        <v>446</v>
      </c>
      <c r="B293" s="7"/>
      <c r="C293" s="12" t="s">
        <v>677</v>
      </c>
      <c r="D293" s="12" t="s">
        <v>673</v>
      </c>
      <c r="E293" s="7" t="s">
        <v>447</v>
      </c>
      <c r="F293" s="55"/>
      <c r="G293" s="88">
        <f>SUM(G294)</f>
        <v>15041.2</v>
      </c>
    </row>
    <row r="294" spans="1:7" ht="32.25">
      <c r="A294" s="18" t="s">
        <v>448</v>
      </c>
      <c r="B294" s="7"/>
      <c r="C294" s="12" t="s">
        <v>677</v>
      </c>
      <c r="D294" s="12" t="s">
        <v>673</v>
      </c>
      <c r="E294" s="7" t="s">
        <v>449</v>
      </c>
      <c r="F294" s="55"/>
      <c r="G294" s="88">
        <f>SUM(G295,G299)</f>
        <v>15041.2</v>
      </c>
    </row>
    <row r="295" spans="1:7" ht="96.75" customHeight="1">
      <c r="A295" s="18" t="s">
        <v>450</v>
      </c>
      <c r="B295" s="7"/>
      <c r="C295" s="12" t="s">
        <v>677</v>
      </c>
      <c r="D295" s="12" t="s">
        <v>673</v>
      </c>
      <c r="E295" s="7" t="s">
        <v>451</v>
      </c>
      <c r="F295" s="55"/>
      <c r="G295" s="88">
        <f>SUM(G296:G298)</f>
        <v>14277.5</v>
      </c>
    </row>
    <row r="296" spans="1:7" ht="31.5">
      <c r="A296" s="18" t="s">
        <v>607</v>
      </c>
      <c r="B296" s="7"/>
      <c r="C296" s="12" t="s">
        <v>677</v>
      </c>
      <c r="D296" s="12" t="s">
        <v>673</v>
      </c>
      <c r="E296" s="7" t="s">
        <v>451</v>
      </c>
      <c r="F296" s="7">
        <v>313</v>
      </c>
      <c r="G296" s="88">
        <v>12165.6</v>
      </c>
    </row>
    <row r="297" spans="1:7" ht="15.75">
      <c r="A297" s="18" t="s">
        <v>611</v>
      </c>
      <c r="B297" s="7"/>
      <c r="C297" s="12" t="s">
        <v>677</v>
      </c>
      <c r="D297" s="12" t="s">
        <v>673</v>
      </c>
      <c r="E297" s="7" t="s">
        <v>451</v>
      </c>
      <c r="F297" s="7">
        <v>612</v>
      </c>
      <c r="G297" s="88">
        <v>1695.6</v>
      </c>
    </row>
    <row r="298" spans="1:7" ht="15.75">
      <c r="A298" s="18" t="s">
        <v>656</v>
      </c>
      <c r="B298" s="7"/>
      <c r="C298" s="12" t="s">
        <v>677</v>
      </c>
      <c r="D298" s="12" t="s">
        <v>673</v>
      </c>
      <c r="E298" s="7" t="s">
        <v>451</v>
      </c>
      <c r="F298" s="7">
        <v>622</v>
      </c>
      <c r="G298" s="88">
        <v>416.3</v>
      </c>
    </row>
    <row r="299" spans="1:7" ht="79.5" customHeight="1">
      <c r="A299" s="18" t="s">
        <v>489</v>
      </c>
      <c r="B299" s="59"/>
      <c r="C299" s="12" t="s">
        <v>677</v>
      </c>
      <c r="D299" s="12" t="s">
        <v>673</v>
      </c>
      <c r="E299" s="7" t="s">
        <v>490</v>
      </c>
      <c r="F299" s="55"/>
      <c r="G299" s="88">
        <f>SUM(G300:G301)</f>
        <v>763.7</v>
      </c>
    </row>
    <row r="300" spans="1:7" ht="15.75">
      <c r="A300" s="18" t="s">
        <v>611</v>
      </c>
      <c r="B300" s="59"/>
      <c r="C300" s="12" t="s">
        <v>677</v>
      </c>
      <c r="D300" s="12" t="s">
        <v>673</v>
      </c>
      <c r="E300" s="7" t="s">
        <v>490</v>
      </c>
      <c r="F300" s="7">
        <v>612</v>
      </c>
      <c r="G300" s="88">
        <v>400.2</v>
      </c>
    </row>
    <row r="301" spans="1:7" ht="15.75">
      <c r="A301" s="18" t="s">
        <v>656</v>
      </c>
      <c r="B301" s="59"/>
      <c r="C301" s="12" t="s">
        <v>677</v>
      </c>
      <c r="D301" s="12" t="s">
        <v>673</v>
      </c>
      <c r="E301" s="7" t="s">
        <v>490</v>
      </c>
      <c r="F301" s="7">
        <v>622</v>
      </c>
      <c r="G301" s="88">
        <v>363.5</v>
      </c>
    </row>
    <row r="302" spans="1:7" ht="15.75">
      <c r="A302" s="17" t="s">
        <v>608</v>
      </c>
      <c r="B302" s="6"/>
      <c r="C302" s="11" t="s">
        <v>677</v>
      </c>
      <c r="D302" s="11" t="s">
        <v>677</v>
      </c>
      <c r="E302" s="6"/>
      <c r="F302" s="6"/>
      <c r="G302" s="87">
        <f>SUM(G303)</f>
        <v>6111.6</v>
      </c>
    </row>
    <row r="303" spans="1:7" ht="47.25">
      <c r="A303" s="18" t="s">
        <v>580</v>
      </c>
      <c r="B303" s="7"/>
      <c r="C303" s="12" t="s">
        <v>677</v>
      </c>
      <c r="D303" s="12" t="s">
        <v>677</v>
      </c>
      <c r="E303" s="7" t="s">
        <v>581</v>
      </c>
      <c r="F303" s="7"/>
      <c r="G303" s="88">
        <f>SUM(G304)</f>
        <v>6111.6</v>
      </c>
    </row>
    <row r="304" spans="1:7" ht="47.25">
      <c r="A304" s="18" t="s">
        <v>582</v>
      </c>
      <c r="B304" s="7"/>
      <c r="C304" s="12" t="s">
        <v>677</v>
      </c>
      <c r="D304" s="12" t="s">
        <v>677</v>
      </c>
      <c r="E304" s="7" t="s">
        <v>583</v>
      </c>
      <c r="F304" s="7"/>
      <c r="G304" s="88">
        <f>SUM(G305,G307)</f>
        <v>6111.6</v>
      </c>
    </row>
    <row r="305" spans="1:7" ht="16.5" customHeight="1">
      <c r="A305" s="18" t="s">
        <v>803</v>
      </c>
      <c r="B305" s="7"/>
      <c r="C305" s="12" t="s">
        <v>677</v>
      </c>
      <c r="D305" s="12" t="s">
        <v>677</v>
      </c>
      <c r="E305" s="7" t="s">
        <v>804</v>
      </c>
      <c r="F305" s="7"/>
      <c r="G305" s="88">
        <f>SUM(G306)</f>
        <v>2436</v>
      </c>
    </row>
    <row r="306" spans="1:7" ht="15.75">
      <c r="A306" s="18" t="s">
        <v>611</v>
      </c>
      <c r="B306" s="7"/>
      <c r="C306" s="12" t="s">
        <v>677</v>
      </c>
      <c r="D306" s="12" t="s">
        <v>677</v>
      </c>
      <c r="E306" s="7" t="s">
        <v>804</v>
      </c>
      <c r="F306" s="7" t="s">
        <v>805</v>
      </c>
      <c r="G306" s="88">
        <v>2436</v>
      </c>
    </row>
    <row r="307" spans="1:7" ht="31.5">
      <c r="A307" s="18" t="s">
        <v>609</v>
      </c>
      <c r="B307" s="7"/>
      <c r="C307" s="12" t="s">
        <v>677</v>
      </c>
      <c r="D307" s="12" t="s">
        <v>677</v>
      </c>
      <c r="E307" s="7" t="s">
        <v>610</v>
      </c>
      <c r="F307" s="7"/>
      <c r="G307" s="88">
        <f>SUM(G308:G310)</f>
        <v>3675.6</v>
      </c>
    </row>
    <row r="308" spans="1:7" ht="31.5">
      <c r="A308" s="18" t="s">
        <v>458</v>
      </c>
      <c r="B308" s="7"/>
      <c r="C308" s="12" t="s">
        <v>677</v>
      </c>
      <c r="D308" s="12" t="s">
        <v>677</v>
      </c>
      <c r="E308" s="7" t="s">
        <v>610</v>
      </c>
      <c r="F308" s="7">
        <v>244</v>
      </c>
      <c r="G308" s="88">
        <v>578.5</v>
      </c>
    </row>
    <row r="309" spans="1:7" ht="15.75">
      <c r="A309" s="18" t="s">
        <v>611</v>
      </c>
      <c r="B309" s="7"/>
      <c r="C309" s="12" t="s">
        <v>677</v>
      </c>
      <c r="D309" s="12" t="s">
        <v>677</v>
      </c>
      <c r="E309" s="7" t="s">
        <v>610</v>
      </c>
      <c r="F309" s="7">
        <v>612</v>
      </c>
      <c r="G309" s="88">
        <v>2837.1</v>
      </c>
    </row>
    <row r="310" spans="1:7" ht="15.75">
      <c r="A310" s="18" t="s">
        <v>656</v>
      </c>
      <c r="B310" s="7"/>
      <c r="C310" s="12" t="s">
        <v>677</v>
      </c>
      <c r="D310" s="12" t="s">
        <v>677</v>
      </c>
      <c r="E310" s="7" t="s">
        <v>610</v>
      </c>
      <c r="F310" s="7">
        <v>622</v>
      </c>
      <c r="G310" s="88">
        <v>260</v>
      </c>
    </row>
    <row r="311" spans="1:7" ht="15.75">
      <c r="A311" s="17" t="s">
        <v>612</v>
      </c>
      <c r="B311" s="6"/>
      <c r="C311" s="11" t="s">
        <v>677</v>
      </c>
      <c r="D311" s="11" t="s">
        <v>681</v>
      </c>
      <c r="E311" s="6"/>
      <c r="F311" s="6"/>
      <c r="G311" s="87">
        <f>SUM(G312,G320)</f>
        <v>1910</v>
      </c>
    </row>
    <row r="312" spans="1:7" ht="47.25">
      <c r="A312" s="18" t="s">
        <v>580</v>
      </c>
      <c r="B312" s="7"/>
      <c r="C312" s="12" t="s">
        <v>677</v>
      </c>
      <c r="D312" s="12" t="s">
        <v>681</v>
      </c>
      <c r="E312" s="7" t="s">
        <v>581</v>
      </c>
      <c r="F312" s="7"/>
      <c r="G312" s="88">
        <f>SUM(G313)</f>
        <v>1670</v>
      </c>
    </row>
    <row r="313" spans="1:7" ht="47.25">
      <c r="A313" s="18" t="s">
        <v>582</v>
      </c>
      <c r="B313" s="7"/>
      <c r="C313" s="12" t="s">
        <v>677</v>
      </c>
      <c r="D313" s="12" t="s">
        <v>681</v>
      </c>
      <c r="E313" s="7" t="s">
        <v>583</v>
      </c>
      <c r="F313" s="7"/>
      <c r="G313" s="88">
        <f>SUM(G314,G316,G318)</f>
        <v>1670</v>
      </c>
    </row>
    <row r="314" spans="1:7" ht="15.75">
      <c r="A314" s="18" t="s">
        <v>613</v>
      </c>
      <c r="B314" s="7"/>
      <c r="C314" s="12" t="s">
        <v>677</v>
      </c>
      <c r="D314" s="12" t="s">
        <v>681</v>
      </c>
      <c r="E314" s="7" t="s">
        <v>614</v>
      </c>
      <c r="F314" s="7"/>
      <c r="G314" s="88">
        <f>SUM(G315)</f>
        <v>50</v>
      </c>
    </row>
    <row r="315" spans="1:7" ht="31.5">
      <c r="A315" s="18" t="s">
        <v>458</v>
      </c>
      <c r="B315" s="7"/>
      <c r="C315" s="12" t="s">
        <v>677</v>
      </c>
      <c r="D315" s="12" t="s">
        <v>681</v>
      </c>
      <c r="E315" s="7" t="s">
        <v>614</v>
      </c>
      <c r="F315" s="7">
        <v>244</v>
      </c>
      <c r="G315" s="88">
        <v>50</v>
      </c>
    </row>
    <row r="316" spans="1:7" ht="31.5">
      <c r="A316" s="18" t="s">
        <v>615</v>
      </c>
      <c r="B316" s="7"/>
      <c r="C316" s="12" t="s">
        <v>677</v>
      </c>
      <c r="D316" s="12" t="s">
        <v>681</v>
      </c>
      <c r="E316" s="7" t="s">
        <v>616</v>
      </c>
      <c r="F316" s="7"/>
      <c r="G316" s="88">
        <f>SUM(G317)</f>
        <v>1510</v>
      </c>
    </row>
    <row r="317" spans="1:7" ht="31.5">
      <c r="A317" s="18" t="s">
        <v>458</v>
      </c>
      <c r="B317" s="7"/>
      <c r="C317" s="12" t="s">
        <v>677</v>
      </c>
      <c r="D317" s="12" t="s">
        <v>681</v>
      </c>
      <c r="E317" s="7" t="s">
        <v>616</v>
      </c>
      <c r="F317" s="7">
        <v>244</v>
      </c>
      <c r="G317" s="88">
        <v>1510</v>
      </c>
    </row>
    <row r="318" spans="1:7" ht="15.75">
      <c r="A318" s="18" t="s">
        <v>617</v>
      </c>
      <c r="B318" s="7"/>
      <c r="C318" s="12" t="s">
        <v>677</v>
      </c>
      <c r="D318" s="12" t="s">
        <v>681</v>
      </c>
      <c r="E318" s="7" t="s">
        <v>618</v>
      </c>
      <c r="F318" s="7"/>
      <c r="G318" s="88">
        <f>SUM(G319)</f>
        <v>110</v>
      </c>
    </row>
    <row r="319" spans="1:7" ht="31.5">
      <c r="A319" s="18" t="s">
        <v>458</v>
      </c>
      <c r="B319" s="7"/>
      <c r="C319" s="12" t="s">
        <v>677</v>
      </c>
      <c r="D319" s="12" t="s">
        <v>681</v>
      </c>
      <c r="E319" s="7" t="s">
        <v>618</v>
      </c>
      <c r="F319" s="7">
        <v>244</v>
      </c>
      <c r="G319" s="88">
        <v>110</v>
      </c>
    </row>
    <row r="320" spans="1:7" ht="31.5">
      <c r="A320" s="18" t="s">
        <v>619</v>
      </c>
      <c r="B320" s="7"/>
      <c r="C320" s="12" t="s">
        <v>677</v>
      </c>
      <c r="D320" s="12" t="s">
        <v>681</v>
      </c>
      <c r="E320" s="7" t="s">
        <v>620</v>
      </c>
      <c r="F320" s="7"/>
      <c r="G320" s="88">
        <f>SUM(G321)</f>
        <v>240</v>
      </c>
    </row>
    <row r="321" spans="1:7" ht="31.5">
      <c r="A321" s="18" t="s">
        <v>458</v>
      </c>
      <c r="B321" s="7"/>
      <c r="C321" s="12" t="s">
        <v>677</v>
      </c>
      <c r="D321" s="12" t="s">
        <v>681</v>
      </c>
      <c r="E321" s="7" t="s">
        <v>620</v>
      </c>
      <c r="F321" s="7">
        <v>244</v>
      </c>
      <c r="G321" s="88">
        <v>240</v>
      </c>
    </row>
    <row r="322" spans="1:7" ht="15.75">
      <c r="A322" s="17" t="s">
        <v>621</v>
      </c>
      <c r="B322" s="6"/>
      <c r="C322" s="11" t="s">
        <v>678</v>
      </c>
      <c r="D322" s="11" t="s">
        <v>679</v>
      </c>
      <c r="E322" s="6"/>
      <c r="F322" s="6"/>
      <c r="G322" s="87">
        <f>SUM(G323)</f>
        <v>87753.7</v>
      </c>
    </row>
    <row r="323" spans="1:7" ht="15.75">
      <c r="A323" s="17" t="s">
        <v>622</v>
      </c>
      <c r="B323" s="6"/>
      <c r="C323" s="11" t="s">
        <v>678</v>
      </c>
      <c r="D323" s="11" t="s">
        <v>672</v>
      </c>
      <c r="E323" s="6"/>
      <c r="F323" s="6"/>
      <c r="G323" s="87">
        <f>SUM(G324,G339,G343)</f>
        <v>87753.7</v>
      </c>
    </row>
    <row r="324" spans="1:7" ht="47.25">
      <c r="A324" s="18" t="s">
        <v>580</v>
      </c>
      <c r="B324" s="7"/>
      <c r="C324" s="12" t="s">
        <v>678</v>
      </c>
      <c r="D324" s="12" t="s">
        <v>672</v>
      </c>
      <c r="E324" s="7" t="s">
        <v>581</v>
      </c>
      <c r="F324" s="7"/>
      <c r="G324" s="88">
        <f>SUM(G325,G331)</f>
        <v>82283</v>
      </c>
    </row>
    <row r="325" spans="1:7" ht="47.25">
      <c r="A325" s="18" t="s">
        <v>582</v>
      </c>
      <c r="B325" s="7"/>
      <c r="C325" s="12" t="s">
        <v>678</v>
      </c>
      <c r="D325" s="12" t="s">
        <v>672</v>
      </c>
      <c r="E325" s="7" t="s">
        <v>583</v>
      </c>
      <c r="F325" s="7"/>
      <c r="G325" s="88">
        <f>SUM(G326,G329)</f>
        <v>915.3000000000001</v>
      </c>
    </row>
    <row r="326" spans="1:7" ht="15.75">
      <c r="A326" s="18" t="s">
        <v>623</v>
      </c>
      <c r="B326" s="7"/>
      <c r="C326" s="12" t="s">
        <v>678</v>
      </c>
      <c r="D326" s="12" t="s">
        <v>672</v>
      </c>
      <c r="E326" s="7" t="s">
        <v>624</v>
      </c>
      <c r="F326" s="7"/>
      <c r="G326" s="88">
        <f>SUM(G327:G328)</f>
        <v>822.7</v>
      </c>
    </row>
    <row r="327" spans="1:7" ht="15.75">
      <c r="A327" s="18" t="s">
        <v>611</v>
      </c>
      <c r="B327" s="7"/>
      <c r="C327" s="12" t="s">
        <v>678</v>
      </c>
      <c r="D327" s="12" t="s">
        <v>672</v>
      </c>
      <c r="E327" s="7" t="s">
        <v>624</v>
      </c>
      <c r="F327" s="7">
        <v>612</v>
      </c>
      <c r="G327" s="88">
        <v>21</v>
      </c>
    </row>
    <row r="328" spans="1:7" ht="15.75">
      <c r="A328" s="18" t="s">
        <v>656</v>
      </c>
      <c r="B328" s="7"/>
      <c r="C328" s="12" t="s">
        <v>678</v>
      </c>
      <c r="D328" s="12" t="s">
        <v>672</v>
      </c>
      <c r="E328" s="7" t="s">
        <v>624</v>
      </c>
      <c r="F328" s="7">
        <v>622</v>
      </c>
      <c r="G328" s="88">
        <v>801.7</v>
      </c>
    </row>
    <row r="329" spans="1:7" ht="15.75">
      <c r="A329" s="18" t="s">
        <v>625</v>
      </c>
      <c r="B329" s="7"/>
      <c r="C329" s="12" t="s">
        <v>678</v>
      </c>
      <c r="D329" s="12" t="s">
        <v>672</v>
      </c>
      <c r="E329" s="7" t="s">
        <v>626</v>
      </c>
      <c r="F329" s="7"/>
      <c r="G329" s="88">
        <f>SUM(G330)</f>
        <v>92.6</v>
      </c>
    </row>
    <row r="330" spans="1:7" ht="15.75">
      <c r="A330" s="18" t="s">
        <v>656</v>
      </c>
      <c r="B330" s="7"/>
      <c r="C330" s="12" t="s">
        <v>678</v>
      </c>
      <c r="D330" s="12" t="s">
        <v>672</v>
      </c>
      <c r="E330" s="7" t="s">
        <v>626</v>
      </c>
      <c r="F330" s="7">
        <v>622</v>
      </c>
      <c r="G330" s="88">
        <v>92.6</v>
      </c>
    </row>
    <row r="331" spans="1:7" ht="32.25" customHeight="1">
      <c r="A331" s="18" t="s">
        <v>589</v>
      </c>
      <c r="B331" s="7"/>
      <c r="C331" s="12" t="s">
        <v>678</v>
      </c>
      <c r="D331" s="12" t="s">
        <v>672</v>
      </c>
      <c r="E331" s="7" t="s">
        <v>590</v>
      </c>
      <c r="F331" s="7"/>
      <c r="G331" s="88">
        <f>SUM(G332,G335,G337)</f>
        <v>81367.7</v>
      </c>
    </row>
    <row r="332" spans="1:7" ht="31.5" customHeight="1">
      <c r="A332" s="18" t="s">
        <v>627</v>
      </c>
      <c r="B332" s="7"/>
      <c r="C332" s="12" t="s">
        <v>678</v>
      </c>
      <c r="D332" s="12" t="s">
        <v>672</v>
      </c>
      <c r="E332" s="7" t="s">
        <v>628</v>
      </c>
      <c r="F332" s="7"/>
      <c r="G332" s="88">
        <f>SUM(G333:G334)</f>
        <v>53329.1</v>
      </c>
    </row>
    <row r="333" spans="1:7" ht="47.25">
      <c r="A333" s="18" t="s">
        <v>598</v>
      </c>
      <c r="B333" s="7"/>
      <c r="C333" s="12" t="s">
        <v>678</v>
      </c>
      <c r="D333" s="12" t="s">
        <v>672</v>
      </c>
      <c r="E333" s="7" t="s">
        <v>628</v>
      </c>
      <c r="F333" s="7">
        <v>621</v>
      </c>
      <c r="G333" s="88">
        <v>50629.1</v>
      </c>
    </row>
    <row r="334" spans="1:7" ht="17.25" customHeight="1">
      <c r="A334" s="18" t="s">
        <v>656</v>
      </c>
      <c r="B334" s="7"/>
      <c r="C334" s="12" t="s">
        <v>678</v>
      </c>
      <c r="D334" s="12" t="s">
        <v>672</v>
      </c>
      <c r="E334" s="7" t="s">
        <v>628</v>
      </c>
      <c r="F334" s="7">
        <v>622</v>
      </c>
      <c r="G334" s="88">
        <v>2700</v>
      </c>
    </row>
    <row r="335" spans="1:7" ht="18.75" customHeight="1">
      <c r="A335" s="18" t="s">
        <v>629</v>
      </c>
      <c r="B335" s="7"/>
      <c r="C335" s="12" t="s">
        <v>678</v>
      </c>
      <c r="D335" s="12" t="s">
        <v>672</v>
      </c>
      <c r="E335" s="7" t="s">
        <v>630</v>
      </c>
      <c r="F335" s="7"/>
      <c r="G335" s="88">
        <f>SUM(G336)</f>
        <v>10049.3</v>
      </c>
    </row>
    <row r="336" spans="1:7" ht="47.25">
      <c r="A336" s="18" t="s">
        <v>598</v>
      </c>
      <c r="B336" s="7"/>
      <c r="C336" s="12" t="s">
        <v>678</v>
      </c>
      <c r="D336" s="12" t="s">
        <v>672</v>
      </c>
      <c r="E336" s="7" t="s">
        <v>630</v>
      </c>
      <c r="F336" s="7">
        <v>621</v>
      </c>
      <c r="G336" s="88">
        <v>10049.3</v>
      </c>
    </row>
    <row r="337" spans="1:7" ht="15.75">
      <c r="A337" s="18" t="s">
        <v>631</v>
      </c>
      <c r="B337" s="7"/>
      <c r="C337" s="12" t="s">
        <v>678</v>
      </c>
      <c r="D337" s="12" t="s">
        <v>672</v>
      </c>
      <c r="E337" s="7" t="s">
        <v>632</v>
      </c>
      <c r="F337" s="7"/>
      <c r="G337" s="88">
        <f>SUM(G338)</f>
        <v>17989.3</v>
      </c>
    </row>
    <row r="338" spans="1:7" ht="47.25">
      <c r="A338" s="18" t="s">
        <v>598</v>
      </c>
      <c r="B338" s="7"/>
      <c r="C338" s="12" t="s">
        <v>678</v>
      </c>
      <c r="D338" s="12" t="s">
        <v>672</v>
      </c>
      <c r="E338" s="7" t="s">
        <v>632</v>
      </c>
      <c r="F338" s="7">
        <v>621</v>
      </c>
      <c r="G338" s="88">
        <v>17989.3</v>
      </c>
    </row>
    <row r="339" spans="1:7" ht="32.25">
      <c r="A339" s="18" t="s">
        <v>446</v>
      </c>
      <c r="B339" s="7"/>
      <c r="C339" s="12" t="s">
        <v>678</v>
      </c>
      <c r="D339" s="12" t="s">
        <v>672</v>
      </c>
      <c r="E339" s="7" t="s">
        <v>447</v>
      </c>
      <c r="F339" s="55"/>
      <c r="G339" s="88">
        <f>SUM(G340)</f>
        <v>3784.7</v>
      </c>
    </row>
    <row r="340" spans="1:7" ht="32.25">
      <c r="A340" s="18" t="s">
        <v>448</v>
      </c>
      <c r="B340" s="7"/>
      <c r="C340" s="12" t="s">
        <v>678</v>
      </c>
      <c r="D340" s="12" t="s">
        <v>672</v>
      </c>
      <c r="E340" s="7" t="s">
        <v>449</v>
      </c>
      <c r="F340" s="55"/>
      <c r="G340" s="88">
        <f>SUM(G341)</f>
        <v>3784.7</v>
      </c>
    </row>
    <row r="341" spans="1:7" ht="96" customHeight="1">
      <c r="A341" s="18" t="s">
        <v>450</v>
      </c>
      <c r="B341" s="7"/>
      <c r="C341" s="12" t="s">
        <v>678</v>
      </c>
      <c r="D341" s="12" t="s">
        <v>672</v>
      </c>
      <c r="E341" s="7" t="s">
        <v>451</v>
      </c>
      <c r="F341" s="55"/>
      <c r="G341" s="88">
        <f>SUM(G342)</f>
        <v>3784.7</v>
      </c>
    </row>
    <row r="342" spans="1:7" ht="15.75">
      <c r="A342" s="18" t="s">
        <v>656</v>
      </c>
      <c r="B342" s="7"/>
      <c r="C342" s="12" t="s">
        <v>678</v>
      </c>
      <c r="D342" s="12" t="s">
        <v>672</v>
      </c>
      <c r="E342" s="7" t="s">
        <v>451</v>
      </c>
      <c r="F342" s="7">
        <v>622</v>
      </c>
      <c r="G342" s="88">
        <v>3784.7</v>
      </c>
    </row>
    <row r="343" spans="1:7" ht="31.5">
      <c r="A343" s="18" t="s">
        <v>492</v>
      </c>
      <c r="B343" s="7"/>
      <c r="C343" s="12" t="s">
        <v>678</v>
      </c>
      <c r="D343" s="12" t="s">
        <v>672</v>
      </c>
      <c r="E343" s="7" t="s">
        <v>493</v>
      </c>
      <c r="F343" s="7"/>
      <c r="G343" s="88">
        <f>SUM(G344)</f>
        <v>1686</v>
      </c>
    </row>
    <row r="344" spans="1:7" ht="47.25">
      <c r="A344" s="18" t="s">
        <v>494</v>
      </c>
      <c r="B344" s="7"/>
      <c r="C344" s="12" t="s">
        <v>678</v>
      </c>
      <c r="D344" s="12" t="s">
        <v>672</v>
      </c>
      <c r="E344" s="7" t="s">
        <v>495</v>
      </c>
      <c r="F344" s="7"/>
      <c r="G344" s="88">
        <f>SUM(G345,G347)</f>
        <v>1686</v>
      </c>
    </row>
    <row r="345" spans="1:7" ht="31.5">
      <c r="A345" s="18" t="s">
        <v>768</v>
      </c>
      <c r="B345" s="7"/>
      <c r="C345" s="12" t="s">
        <v>678</v>
      </c>
      <c r="D345" s="12" t="s">
        <v>672</v>
      </c>
      <c r="E345" s="7" t="s">
        <v>806</v>
      </c>
      <c r="F345" s="7"/>
      <c r="G345" s="88">
        <f>SUM(G346)</f>
        <v>1611.8</v>
      </c>
    </row>
    <row r="346" spans="1:7" ht="15.75">
      <c r="A346" s="18" t="s">
        <v>656</v>
      </c>
      <c r="B346" s="7"/>
      <c r="C346" s="12" t="s">
        <v>678</v>
      </c>
      <c r="D346" s="12" t="s">
        <v>672</v>
      </c>
      <c r="E346" s="7" t="s">
        <v>806</v>
      </c>
      <c r="F346" s="7">
        <v>622</v>
      </c>
      <c r="G346" s="88">
        <v>1611.8</v>
      </c>
    </row>
    <row r="347" spans="1:7" ht="31.5">
      <c r="A347" s="18" t="s">
        <v>496</v>
      </c>
      <c r="B347" s="7"/>
      <c r="C347" s="12" t="s">
        <v>678</v>
      </c>
      <c r="D347" s="12" t="s">
        <v>672</v>
      </c>
      <c r="E347" s="7" t="s">
        <v>26</v>
      </c>
      <c r="F347" s="7"/>
      <c r="G347" s="88">
        <f>SUM(G348)</f>
        <v>74.2</v>
      </c>
    </row>
    <row r="348" spans="1:7" ht="15.75">
      <c r="A348" s="18" t="s">
        <v>656</v>
      </c>
      <c r="B348" s="7"/>
      <c r="C348" s="12" t="s">
        <v>678</v>
      </c>
      <c r="D348" s="12" t="s">
        <v>672</v>
      </c>
      <c r="E348" s="7" t="s">
        <v>26</v>
      </c>
      <c r="F348" s="7" t="s">
        <v>807</v>
      </c>
      <c r="G348" s="88">
        <v>74.2</v>
      </c>
    </row>
    <row r="349" spans="1:7" ht="15.75">
      <c r="A349" s="17" t="s">
        <v>633</v>
      </c>
      <c r="B349" s="6"/>
      <c r="C349" s="11">
        <v>10</v>
      </c>
      <c r="D349" s="11" t="s">
        <v>679</v>
      </c>
      <c r="E349" s="6"/>
      <c r="F349" s="6"/>
      <c r="G349" s="87">
        <f>SUM(G350,G356,G361)</f>
        <v>48403.2</v>
      </c>
    </row>
    <row r="350" spans="1:7" ht="15.75">
      <c r="A350" s="106" t="s">
        <v>638</v>
      </c>
      <c r="B350" s="99"/>
      <c r="C350" s="98">
        <v>10</v>
      </c>
      <c r="D350" s="98" t="s">
        <v>674</v>
      </c>
      <c r="E350" s="99"/>
      <c r="F350" s="99"/>
      <c r="G350" s="87">
        <f>SUM(G351)</f>
        <v>12409.1</v>
      </c>
    </row>
    <row r="351" spans="1:7" ht="32.25">
      <c r="A351" s="104" t="s">
        <v>446</v>
      </c>
      <c r="B351" s="102"/>
      <c r="C351" s="101">
        <v>10</v>
      </c>
      <c r="D351" s="101" t="s">
        <v>674</v>
      </c>
      <c r="E351" s="102" t="s">
        <v>447</v>
      </c>
      <c r="F351" s="105"/>
      <c r="G351" s="88">
        <f>SUM(G352)</f>
        <v>12409.1</v>
      </c>
    </row>
    <row r="352" spans="1:7" ht="32.25">
      <c r="A352" s="104" t="s">
        <v>448</v>
      </c>
      <c r="B352" s="102"/>
      <c r="C352" s="101">
        <v>10</v>
      </c>
      <c r="D352" s="101" t="s">
        <v>674</v>
      </c>
      <c r="E352" s="102" t="s">
        <v>449</v>
      </c>
      <c r="F352" s="105"/>
      <c r="G352" s="88">
        <f>SUM(G353)</f>
        <v>12409.1</v>
      </c>
    </row>
    <row r="353" spans="1:7" ht="93" customHeight="1">
      <c r="A353" s="104" t="s">
        <v>639</v>
      </c>
      <c r="B353" s="102"/>
      <c r="C353" s="101">
        <v>10</v>
      </c>
      <c r="D353" s="101" t="s">
        <v>674</v>
      </c>
      <c r="E353" s="102" t="s">
        <v>640</v>
      </c>
      <c r="F353" s="105"/>
      <c r="G353" s="88">
        <f>SUM(G354:G355)</f>
        <v>12409.1</v>
      </c>
    </row>
    <row r="354" spans="1:7" ht="15.75">
      <c r="A354" s="18" t="s">
        <v>611</v>
      </c>
      <c r="B354" s="102"/>
      <c r="C354" s="101">
        <v>10</v>
      </c>
      <c r="D354" s="101" t="s">
        <v>674</v>
      </c>
      <c r="E354" s="102" t="s">
        <v>640</v>
      </c>
      <c r="F354" s="102">
        <v>612</v>
      </c>
      <c r="G354" s="88">
        <v>8619.1</v>
      </c>
    </row>
    <row r="355" spans="1:7" ht="15.75">
      <c r="A355" s="18" t="s">
        <v>656</v>
      </c>
      <c r="B355" s="102"/>
      <c r="C355" s="101">
        <v>10</v>
      </c>
      <c r="D355" s="101" t="s">
        <v>674</v>
      </c>
      <c r="E355" s="102" t="s">
        <v>640</v>
      </c>
      <c r="F355" s="102">
        <v>622</v>
      </c>
      <c r="G355" s="88">
        <v>3790</v>
      </c>
    </row>
    <row r="356" spans="1:7" ht="15.75">
      <c r="A356" s="106" t="s">
        <v>641</v>
      </c>
      <c r="B356" s="99"/>
      <c r="C356" s="98">
        <v>10</v>
      </c>
      <c r="D356" s="98" t="s">
        <v>675</v>
      </c>
      <c r="E356" s="99"/>
      <c r="F356" s="99"/>
      <c r="G356" s="87">
        <f>SUM(G357)</f>
        <v>881.6</v>
      </c>
    </row>
    <row r="357" spans="1:7" ht="47.25">
      <c r="A357" s="104" t="s">
        <v>580</v>
      </c>
      <c r="B357" s="102"/>
      <c r="C357" s="101">
        <v>10</v>
      </c>
      <c r="D357" s="101" t="s">
        <v>675</v>
      </c>
      <c r="E357" s="102" t="s">
        <v>581</v>
      </c>
      <c r="F357" s="102"/>
      <c r="G357" s="88">
        <f>SUM(G358)</f>
        <v>881.6</v>
      </c>
    </row>
    <row r="358" spans="1:7" ht="47.25">
      <c r="A358" s="104" t="s">
        <v>582</v>
      </c>
      <c r="B358" s="102"/>
      <c r="C358" s="101">
        <v>10</v>
      </c>
      <c r="D358" s="101" t="s">
        <v>675</v>
      </c>
      <c r="E358" s="102" t="s">
        <v>583</v>
      </c>
      <c r="F358" s="102"/>
      <c r="G358" s="88">
        <f>SUM(G359)</f>
        <v>881.6</v>
      </c>
    </row>
    <row r="359" spans="1:7" ht="63">
      <c r="A359" s="104" t="s">
        <v>642</v>
      </c>
      <c r="B359" s="102"/>
      <c r="C359" s="101">
        <v>10</v>
      </c>
      <c r="D359" s="101" t="s">
        <v>675</v>
      </c>
      <c r="E359" s="102" t="s">
        <v>643</v>
      </c>
      <c r="F359" s="102"/>
      <c r="G359" s="88">
        <f>SUM(G360)</f>
        <v>881.6</v>
      </c>
    </row>
    <row r="360" spans="1:7" ht="31.5">
      <c r="A360" s="104" t="s">
        <v>637</v>
      </c>
      <c r="B360" s="102"/>
      <c r="C360" s="101">
        <v>10</v>
      </c>
      <c r="D360" s="101" t="s">
        <v>675</v>
      </c>
      <c r="E360" s="102" t="s">
        <v>643</v>
      </c>
      <c r="F360" s="102">
        <v>321</v>
      </c>
      <c r="G360" s="107">
        <v>881.6</v>
      </c>
    </row>
    <row r="361" spans="1:7" ht="18" customHeight="1">
      <c r="A361" s="17" t="s">
        <v>644</v>
      </c>
      <c r="B361" s="6"/>
      <c r="C361" s="11">
        <v>10</v>
      </c>
      <c r="D361" s="11" t="s">
        <v>680</v>
      </c>
      <c r="E361" s="6"/>
      <c r="F361" s="6"/>
      <c r="G361" s="87">
        <f>SUM(G362,G367,G383)</f>
        <v>35112.49999999999</v>
      </c>
    </row>
    <row r="362" spans="1:7" ht="32.25">
      <c r="A362" s="18" t="s">
        <v>446</v>
      </c>
      <c r="B362" s="7"/>
      <c r="C362" s="12">
        <v>10</v>
      </c>
      <c r="D362" s="12" t="s">
        <v>680</v>
      </c>
      <c r="E362" s="7" t="s">
        <v>447</v>
      </c>
      <c r="F362" s="55"/>
      <c r="G362" s="88">
        <f>G363</f>
        <v>2411.2</v>
      </c>
    </row>
    <row r="363" spans="1:7" ht="32.25">
      <c r="A363" s="18" t="s">
        <v>448</v>
      </c>
      <c r="B363" s="7"/>
      <c r="C363" s="12">
        <v>10</v>
      </c>
      <c r="D363" s="12" t="s">
        <v>680</v>
      </c>
      <c r="E363" s="7" t="s">
        <v>449</v>
      </c>
      <c r="F363" s="55"/>
      <c r="G363" s="88">
        <f>G364</f>
        <v>2411.2</v>
      </c>
    </row>
    <row r="364" spans="1:7" ht="96.75" customHeight="1">
      <c r="A364" s="18" t="s">
        <v>450</v>
      </c>
      <c r="B364" s="7"/>
      <c r="C364" s="12">
        <v>10</v>
      </c>
      <c r="D364" s="12" t="s">
        <v>680</v>
      </c>
      <c r="E364" s="7" t="s">
        <v>451</v>
      </c>
      <c r="F364" s="55"/>
      <c r="G364" s="88">
        <f>SUM(G365:G366)</f>
        <v>2411.2</v>
      </c>
    </row>
    <row r="365" spans="1:7" ht="31.5">
      <c r="A365" s="18" t="s">
        <v>645</v>
      </c>
      <c r="B365" s="7"/>
      <c r="C365" s="12">
        <v>10</v>
      </c>
      <c r="D365" s="12" t="s">
        <v>680</v>
      </c>
      <c r="E365" s="7" t="s">
        <v>451</v>
      </c>
      <c r="F365" s="7">
        <v>112</v>
      </c>
      <c r="G365" s="88">
        <v>1911.2</v>
      </c>
    </row>
    <row r="366" spans="1:7" ht="31.5">
      <c r="A366" s="18" t="s">
        <v>452</v>
      </c>
      <c r="B366" s="7"/>
      <c r="C366" s="12">
        <v>10</v>
      </c>
      <c r="D366" s="12" t="s">
        <v>680</v>
      </c>
      <c r="E366" s="7" t="s">
        <v>451</v>
      </c>
      <c r="F366" s="7">
        <v>122</v>
      </c>
      <c r="G366" s="88">
        <v>500</v>
      </c>
    </row>
    <row r="367" spans="1:7" ht="31.5">
      <c r="A367" s="18" t="s">
        <v>465</v>
      </c>
      <c r="B367" s="7"/>
      <c r="C367" s="12">
        <v>10</v>
      </c>
      <c r="D367" s="12" t="s">
        <v>680</v>
      </c>
      <c r="E367" s="7" t="s">
        <v>466</v>
      </c>
      <c r="F367" s="6"/>
      <c r="G367" s="88">
        <f>SUM(G368,G373,G375,G377)</f>
        <v>32644.899999999994</v>
      </c>
    </row>
    <row r="368" spans="1:7" ht="15.75">
      <c r="A368" s="18" t="s">
        <v>467</v>
      </c>
      <c r="B368" s="7"/>
      <c r="C368" s="12">
        <v>10</v>
      </c>
      <c r="D368" s="12" t="s">
        <v>680</v>
      </c>
      <c r="E368" s="7" t="s">
        <v>468</v>
      </c>
      <c r="F368" s="7"/>
      <c r="G368" s="88">
        <f>SUM(G369:G372)</f>
        <v>10004.199999999999</v>
      </c>
    </row>
    <row r="369" spans="1:7" ht="31.5">
      <c r="A369" s="18" t="s">
        <v>457</v>
      </c>
      <c r="B369" s="7"/>
      <c r="C369" s="12">
        <v>10</v>
      </c>
      <c r="D369" s="12" t="s">
        <v>680</v>
      </c>
      <c r="E369" s="7" t="s">
        <v>468</v>
      </c>
      <c r="F369" s="7">
        <v>121</v>
      </c>
      <c r="G369" s="107">
        <v>9023.1</v>
      </c>
    </row>
    <row r="370" spans="1:7" ht="31.5">
      <c r="A370" s="18" t="s">
        <v>452</v>
      </c>
      <c r="B370" s="7"/>
      <c r="C370" s="12">
        <v>10</v>
      </c>
      <c r="D370" s="12" t="s">
        <v>680</v>
      </c>
      <c r="E370" s="7" t="s">
        <v>468</v>
      </c>
      <c r="F370" s="7">
        <v>122</v>
      </c>
      <c r="G370" s="107">
        <v>91.3</v>
      </c>
    </row>
    <row r="371" spans="1:7" ht="31.5">
      <c r="A371" s="18" t="s">
        <v>458</v>
      </c>
      <c r="B371" s="7"/>
      <c r="C371" s="12">
        <v>10</v>
      </c>
      <c r="D371" s="12" t="s">
        <v>680</v>
      </c>
      <c r="E371" s="7" t="s">
        <v>468</v>
      </c>
      <c r="F371" s="7">
        <v>244</v>
      </c>
      <c r="G371" s="107">
        <v>867.3</v>
      </c>
    </row>
    <row r="372" spans="1:7" ht="15.75">
      <c r="A372" s="18" t="s">
        <v>470</v>
      </c>
      <c r="B372" s="7"/>
      <c r="C372" s="12">
        <v>10</v>
      </c>
      <c r="D372" s="12" t="s">
        <v>680</v>
      </c>
      <c r="E372" s="7" t="s">
        <v>468</v>
      </c>
      <c r="F372" s="7">
        <v>852</v>
      </c>
      <c r="G372" s="107">
        <v>22.5</v>
      </c>
    </row>
    <row r="373" spans="1:7" ht="47.25">
      <c r="A373" s="18" t="s">
        <v>286</v>
      </c>
      <c r="B373" s="7"/>
      <c r="C373" s="12">
        <v>10</v>
      </c>
      <c r="D373" s="12" t="s">
        <v>680</v>
      </c>
      <c r="E373" s="7" t="s">
        <v>475</v>
      </c>
      <c r="F373" s="7"/>
      <c r="G373" s="107">
        <f>SUM(G374)</f>
        <v>515.6</v>
      </c>
    </row>
    <row r="374" spans="1:7" ht="31.5">
      <c r="A374" s="18" t="s">
        <v>458</v>
      </c>
      <c r="B374" s="7"/>
      <c r="C374" s="12">
        <v>10</v>
      </c>
      <c r="D374" s="12" t="s">
        <v>680</v>
      </c>
      <c r="E374" s="7" t="s">
        <v>475</v>
      </c>
      <c r="F374" s="7">
        <v>244</v>
      </c>
      <c r="G374" s="107">
        <v>515.6</v>
      </c>
    </row>
    <row r="375" spans="1:7" ht="31.5">
      <c r="A375" s="18" t="s">
        <v>768</v>
      </c>
      <c r="B375" s="7"/>
      <c r="C375" s="12">
        <v>10</v>
      </c>
      <c r="D375" s="12" t="s">
        <v>680</v>
      </c>
      <c r="E375" s="7" t="s">
        <v>769</v>
      </c>
      <c r="F375" s="7"/>
      <c r="G375" s="107">
        <f>SUM(G376)</f>
        <v>88.9</v>
      </c>
    </row>
    <row r="376" spans="1:7" ht="31.5">
      <c r="A376" s="18" t="s">
        <v>452</v>
      </c>
      <c r="B376" s="7"/>
      <c r="C376" s="12">
        <v>10</v>
      </c>
      <c r="D376" s="12" t="s">
        <v>680</v>
      </c>
      <c r="E376" s="7" t="s">
        <v>769</v>
      </c>
      <c r="F376" s="7">
        <v>122</v>
      </c>
      <c r="G376" s="107">
        <v>88.9</v>
      </c>
    </row>
    <row r="377" spans="1:7" ht="15.75" customHeight="1">
      <c r="A377" s="18" t="s">
        <v>646</v>
      </c>
      <c r="B377" s="7"/>
      <c r="C377" s="12">
        <v>10</v>
      </c>
      <c r="D377" s="12" t="s">
        <v>680</v>
      </c>
      <c r="E377" s="7" t="s">
        <v>647</v>
      </c>
      <c r="F377" s="7"/>
      <c r="G377" s="88">
        <f>SUM(G378:G382)</f>
        <v>22036.199999999997</v>
      </c>
    </row>
    <row r="378" spans="1:7" ht="31.5">
      <c r="A378" s="18" t="s">
        <v>648</v>
      </c>
      <c r="B378" s="7"/>
      <c r="C378" s="12">
        <v>10</v>
      </c>
      <c r="D378" s="12" t="s">
        <v>680</v>
      </c>
      <c r="E378" s="7" t="s">
        <v>647</v>
      </c>
      <c r="F378" s="7">
        <v>111</v>
      </c>
      <c r="G378" s="107">
        <v>15537.3</v>
      </c>
    </row>
    <row r="379" spans="1:7" ht="31.5">
      <c r="A379" s="18" t="s">
        <v>645</v>
      </c>
      <c r="B379" s="7"/>
      <c r="C379" s="12">
        <v>10</v>
      </c>
      <c r="D379" s="12" t="s">
        <v>680</v>
      </c>
      <c r="E379" s="7" t="s">
        <v>647</v>
      </c>
      <c r="F379" s="7">
        <v>112</v>
      </c>
      <c r="G379" s="107">
        <v>8.5</v>
      </c>
    </row>
    <row r="380" spans="1:7" ht="31.5">
      <c r="A380" s="18" t="s">
        <v>458</v>
      </c>
      <c r="B380" s="7"/>
      <c r="C380" s="12">
        <v>10</v>
      </c>
      <c r="D380" s="12" t="s">
        <v>680</v>
      </c>
      <c r="E380" s="7" t="s">
        <v>647</v>
      </c>
      <c r="F380" s="7">
        <v>244</v>
      </c>
      <c r="G380" s="107">
        <v>6118.9</v>
      </c>
    </row>
    <row r="381" spans="1:7" ht="15.75">
      <c r="A381" s="18" t="s">
        <v>469</v>
      </c>
      <c r="B381" s="7"/>
      <c r="C381" s="12">
        <v>10</v>
      </c>
      <c r="D381" s="12" t="s">
        <v>680</v>
      </c>
      <c r="E381" s="7" t="s">
        <v>647</v>
      </c>
      <c r="F381" s="7">
        <v>851</v>
      </c>
      <c r="G381" s="107">
        <v>319.3</v>
      </c>
    </row>
    <row r="382" spans="1:7" ht="15.75">
      <c r="A382" s="18" t="s">
        <v>470</v>
      </c>
      <c r="B382" s="7"/>
      <c r="C382" s="12">
        <v>10</v>
      </c>
      <c r="D382" s="12" t="s">
        <v>680</v>
      </c>
      <c r="E382" s="7" t="s">
        <v>647</v>
      </c>
      <c r="F382" s="7">
        <v>852</v>
      </c>
      <c r="G382" s="107">
        <v>52.2</v>
      </c>
    </row>
    <row r="383" spans="1:7" ht="31.5">
      <c r="A383" s="18" t="s">
        <v>492</v>
      </c>
      <c r="B383" s="7"/>
      <c r="C383" s="12">
        <v>10</v>
      </c>
      <c r="D383" s="12" t="s">
        <v>680</v>
      </c>
      <c r="E383" s="7" t="s">
        <v>493</v>
      </c>
      <c r="F383" s="7"/>
      <c r="G383" s="107">
        <f>SUM(G384)</f>
        <v>56.4</v>
      </c>
    </row>
    <row r="384" spans="1:7" ht="47.25">
      <c r="A384" s="18" t="s">
        <v>494</v>
      </c>
      <c r="B384" s="7"/>
      <c r="C384" s="12">
        <v>10</v>
      </c>
      <c r="D384" s="12" t="s">
        <v>680</v>
      </c>
      <c r="E384" s="7" t="s">
        <v>495</v>
      </c>
      <c r="F384" s="7"/>
      <c r="G384" s="107">
        <f>SUM(G385)</f>
        <v>56.4</v>
      </c>
    </row>
    <row r="385" spans="1:7" ht="31.5">
      <c r="A385" s="18" t="s">
        <v>496</v>
      </c>
      <c r="B385" s="7"/>
      <c r="C385" s="12">
        <v>10</v>
      </c>
      <c r="D385" s="12" t="s">
        <v>680</v>
      </c>
      <c r="E385" s="7" t="s">
        <v>26</v>
      </c>
      <c r="F385" s="7"/>
      <c r="G385" s="107">
        <f>SUM(G386)</f>
        <v>56.4</v>
      </c>
    </row>
    <row r="386" spans="1:7" ht="31.5">
      <c r="A386" s="18" t="s">
        <v>458</v>
      </c>
      <c r="B386" s="7"/>
      <c r="C386" s="12">
        <v>10</v>
      </c>
      <c r="D386" s="12" t="s">
        <v>680</v>
      </c>
      <c r="E386" s="7" t="s">
        <v>26</v>
      </c>
      <c r="F386" s="7" t="s">
        <v>798</v>
      </c>
      <c r="G386" s="107">
        <v>56.4</v>
      </c>
    </row>
    <row r="387" spans="1:7" ht="15.75">
      <c r="A387" s="17" t="s">
        <v>649</v>
      </c>
      <c r="B387" s="6"/>
      <c r="C387" s="11">
        <v>11</v>
      </c>
      <c r="D387" s="11" t="s">
        <v>679</v>
      </c>
      <c r="E387" s="57"/>
      <c r="F387" s="57"/>
      <c r="G387" s="87">
        <f>G388+G404</f>
        <v>32776.4</v>
      </c>
    </row>
    <row r="388" spans="1:7" ht="15.75">
      <c r="A388" s="17" t="s">
        <v>650</v>
      </c>
      <c r="B388" s="6"/>
      <c r="C388" s="11">
        <v>11</v>
      </c>
      <c r="D388" s="11" t="s">
        <v>672</v>
      </c>
      <c r="E388" s="57"/>
      <c r="F388" s="57"/>
      <c r="G388" s="87">
        <f>SUM(G389,G396,G400)</f>
        <v>31582.9</v>
      </c>
    </row>
    <row r="389" spans="1:7" ht="31.5" customHeight="1">
      <c r="A389" s="18" t="s">
        <v>651</v>
      </c>
      <c r="B389" s="7"/>
      <c r="C389" s="12">
        <v>11</v>
      </c>
      <c r="D389" s="12" t="s">
        <v>672</v>
      </c>
      <c r="E389" s="7" t="s">
        <v>652</v>
      </c>
      <c r="F389" s="16"/>
      <c r="G389" s="88">
        <f>G390+G393</f>
        <v>30611.8</v>
      </c>
    </row>
    <row r="390" spans="1:7" ht="15.75">
      <c r="A390" s="18" t="s">
        <v>653</v>
      </c>
      <c r="B390" s="7"/>
      <c r="C390" s="12">
        <v>11</v>
      </c>
      <c r="D390" s="12" t="s">
        <v>672</v>
      </c>
      <c r="E390" s="7" t="s">
        <v>654</v>
      </c>
      <c r="F390" s="7"/>
      <c r="G390" s="88">
        <f>SUM(G391)</f>
        <v>8000</v>
      </c>
    </row>
    <row r="391" spans="1:7" ht="15.75">
      <c r="A391" s="18" t="s">
        <v>90</v>
      </c>
      <c r="B391" s="7"/>
      <c r="C391" s="12">
        <v>11</v>
      </c>
      <c r="D391" s="12" t="s">
        <v>672</v>
      </c>
      <c r="E391" s="7" t="s">
        <v>655</v>
      </c>
      <c r="F391" s="7"/>
      <c r="G391" s="88">
        <f>SUM(G392)</f>
        <v>8000</v>
      </c>
    </row>
    <row r="392" spans="1:7" ht="15.75">
      <c r="A392" s="18" t="s">
        <v>656</v>
      </c>
      <c r="B392" s="7"/>
      <c r="C392" s="12">
        <v>11</v>
      </c>
      <c r="D392" s="12" t="s">
        <v>672</v>
      </c>
      <c r="E392" s="7" t="s">
        <v>655</v>
      </c>
      <c r="F392" s="7">
        <v>622</v>
      </c>
      <c r="G392" s="88">
        <v>8000</v>
      </c>
    </row>
    <row r="393" spans="1:7" ht="31.5" customHeight="1">
      <c r="A393" s="18" t="s">
        <v>657</v>
      </c>
      <c r="B393" s="7"/>
      <c r="C393" s="12">
        <v>11</v>
      </c>
      <c r="D393" s="12" t="s">
        <v>672</v>
      </c>
      <c r="E393" s="7" t="s">
        <v>658</v>
      </c>
      <c r="F393" s="16"/>
      <c r="G393" s="88">
        <f>SUM(G394)</f>
        <v>22611.8</v>
      </c>
    </row>
    <row r="394" spans="1:7" ht="31.5">
      <c r="A394" s="18" t="s">
        <v>659</v>
      </c>
      <c r="B394" s="7"/>
      <c r="C394" s="12">
        <v>11</v>
      </c>
      <c r="D394" s="12" t="s">
        <v>672</v>
      </c>
      <c r="E394" s="7" t="s">
        <v>660</v>
      </c>
      <c r="F394" s="16"/>
      <c r="G394" s="88">
        <f>SUM(G395)</f>
        <v>22611.8</v>
      </c>
    </row>
    <row r="395" spans="1:7" ht="47.25">
      <c r="A395" s="18" t="s">
        <v>598</v>
      </c>
      <c r="B395" s="7"/>
      <c r="C395" s="12">
        <v>11</v>
      </c>
      <c r="D395" s="12" t="s">
        <v>672</v>
      </c>
      <c r="E395" s="7" t="s">
        <v>660</v>
      </c>
      <c r="F395" s="7">
        <v>621</v>
      </c>
      <c r="G395" s="88">
        <v>22611.8</v>
      </c>
    </row>
    <row r="396" spans="1:7" ht="31.5">
      <c r="A396" s="18" t="s">
        <v>446</v>
      </c>
      <c r="B396" s="7"/>
      <c r="C396" s="12">
        <v>11</v>
      </c>
      <c r="D396" s="12" t="s">
        <v>672</v>
      </c>
      <c r="E396" s="7" t="s">
        <v>447</v>
      </c>
      <c r="F396" s="7"/>
      <c r="G396" s="88">
        <f>SUM(G397)</f>
        <v>682.4</v>
      </c>
    </row>
    <row r="397" spans="1:7" ht="31.5">
      <c r="A397" s="18" t="s">
        <v>448</v>
      </c>
      <c r="B397" s="7"/>
      <c r="C397" s="12">
        <v>11</v>
      </c>
      <c r="D397" s="12" t="s">
        <v>672</v>
      </c>
      <c r="E397" s="7" t="s">
        <v>449</v>
      </c>
      <c r="F397" s="7"/>
      <c r="G397" s="88">
        <f>SUM(G398)</f>
        <v>682.4</v>
      </c>
    </row>
    <row r="398" spans="1:7" ht="93" customHeight="1">
      <c r="A398" s="18" t="s">
        <v>450</v>
      </c>
      <c r="B398" s="7"/>
      <c r="C398" s="12">
        <v>11</v>
      </c>
      <c r="D398" s="12" t="s">
        <v>672</v>
      </c>
      <c r="E398" s="7" t="s">
        <v>451</v>
      </c>
      <c r="F398" s="7"/>
      <c r="G398" s="88">
        <f>SUM(G399)</f>
        <v>682.4</v>
      </c>
    </row>
    <row r="399" spans="1:7" ht="15.75">
      <c r="A399" s="18" t="s">
        <v>656</v>
      </c>
      <c r="B399" s="7"/>
      <c r="C399" s="12">
        <v>11</v>
      </c>
      <c r="D399" s="12" t="s">
        <v>672</v>
      </c>
      <c r="E399" s="7" t="s">
        <v>451</v>
      </c>
      <c r="F399" s="7">
        <v>622</v>
      </c>
      <c r="G399" s="88">
        <v>682.4</v>
      </c>
    </row>
    <row r="400" spans="1:7" ht="31.5">
      <c r="A400" s="18" t="s">
        <v>492</v>
      </c>
      <c r="B400" s="59"/>
      <c r="C400" s="12" t="s">
        <v>35</v>
      </c>
      <c r="D400" s="12" t="s">
        <v>672</v>
      </c>
      <c r="E400" s="7" t="s">
        <v>493</v>
      </c>
      <c r="F400" s="7"/>
      <c r="G400" s="88">
        <f>SUM(G401)</f>
        <v>288.7</v>
      </c>
    </row>
    <row r="401" spans="1:7" ht="48.75" customHeight="1">
      <c r="A401" s="18" t="s">
        <v>494</v>
      </c>
      <c r="B401" s="59"/>
      <c r="C401" s="12" t="s">
        <v>35</v>
      </c>
      <c r="D401" s="12" t="s">
        <v>672</v>
      </c>
      <c r="E401" s="7" t="s">
        <v>495</v>
      </c>
      <c r="F401" s="7"/>
      <c r="G401" s="88">
        <f>SUM(G402)</f>
        <v>288.7</v>
      </c>
    </row>
    <row r="402" spans="1:7" ht="31.5">
      <c r="A402" s="18" t="s">
        <v>496</v>
      </c>
      <c r="B402" s="59"/>
      <c r="C402" s="12" t="s">
        <v>35</v>
      </c>
      <c r="D402" s="12" t="s">
        <v>672</v>
      </c>
      <c r="E402" s="7" t="s">
        <v>26</v>
      </c>
      <c r="F402" s="7"/>
      <c r="G402" s="88">
        <f>SUM(G403)</f>
        <v>288.7</v>
      </c>
    </row>
    <row r="403" spans="1:7" ht="15.75">
      <c r="A403" s="19" t="s">
        <v>656</v>
      </c>
      <c r="B403" s="59"/>
      <c r="C403" s="12" t="s">
        <v>35</v>
      </c>
      <c r="D403" s="12" t="s">
        <v>672</v>
      </c>
      <c r="E403" s="7" t="s">
        <v>26</v>
      </c>
      <c r="F403" s="7">
        <v>622</v>
      </c>
      <c r="G403" s="88">
        <v>288.7</v>
      </c>
    </row>
    <row r="404" spans="1:7" ht="15.75">
      <c r="A404" s="17" t="s">
        <v>661</v>
      </c>
      <c r="B404" s="6"/>
      <c r="C404" s="11">
        <v>11</v>
      </c>
      <c r="D404" s="11" t="s">
        <v>673</v>
      </c>
      <c r="E404" s="6"/>
      <c r="F404" s="6"/>
      <c r="G404" s="87">
        <f>SUM(G405,G410)</f>
        <v>1193.5</v>
      </c>
    </row>
    <row r="405" spans="1:7" ht="30" customHeight="1">
      <c r="A405" s="18" t="s">
        <v>651</v>
      </c>
      <c r="B405" s="7"/>
      <c r="C405" s="12">
        <v>11</v>
      </c>
      <c r="D405" s="12" t="s">
        <v>673</v>
      </c>
      <c r="E405" s="7" t="s">
        <v>652</v>
      </c>
      <c r="F405" s="7"/>
      <c r="G405" s="88">
        <f>SUM(G406)</f>
        <v>1145.4</v>
      </c>
    </row>
    <row r="406" spans="1:7" ht="17.25" customHeight="1">
      <c r="A406" s="18" t="s">
        <v>653</v>
      </c>
      <c r="B406" s="7"/>
      <c r="C406" s="12">
        <v>11</v>
      </c>
      <c r="D406" s="12" t="s">
        <v>673</v>
      </c>
      <c r="E406" s="7" t="s">
        <v>654</v>
      </c>
      <c r="F406" s="7"/>
      <c r="G406" s="88">
        <f>SUM(G407)</f>
        <v>1145.4</v>
      </c>
    </row>
    <row r="407" spans="1:7" ht="16.5" customHeight="1">
      <c r="A407" s="18" t="s">
        <v>662</v>
      </c>
      <c r="B407" s="7"/>
      <c r="C407" s="12">
        <v>11</v>
      </c>
      <c r="D407" s="12" t="s">
        <v>673</v>
      </c>
      <c r="E407" s="7" t="s">
        <v>663</v>
      </c>
      <c r="F407" s="7"/>
      <c r="G407" s="88">
        <f>SUM(G408:G409)</f>
        <v>1145.4</v>
      </c>
    </row>
    <row r="408" spans="1:7" ht="31.5">
      <c r="A408" s="18" t="s">
        <v>458</v>
      </c>
      <c r="B408" s="15"/>
      <c r="C408" s="13">
        <v>11</v>
      </c>
      <c r="D408" s="13" t="s">
        <v>673</v>
      </c>
      <c r="E408" s="15" t="s">
        <v>663</v>
      </c>
      <c r="F408" s="15">
        <v>244</v>
      </c>
      <c r="G408" s="108">
        <v>102.4</v>
      </c>
    </row>
    <row r="409" spans="1:7" ht="15.75">
      <c r="A409" s="19" t="s">
        <v>656</v>
      </c>
      <c r="B409" s="15"/>
      <c r="C409" s="13">
        <v>11</v>
      </c>
      <c r="D409" s="13" t="s">
        <v>673</v>
      </c>
      <c r="E409" s="15" t="s">
        <v>663</v>
      </c>
      <c r="F409" s="15">
        <v>622</v>
      </c>
      <c r="G409" s="109">
        <v>1043</v>
      </c>
    </row>
    <row r="410" spans="1:7" ht="31.5">
      <c r="A410" s="18" t="s">
        <v>492</v>
      </c>
      <c r="B410" s="59"/>
      <c r="C410" s="12" t="s">
        <v>35</v>
      </c>
      <c r="D410" s="12" t="s">
        <v>673</v>
      </c>
      <c r="E410" s="7" t="s">
        <v>493</v>
      </c>
      <c r="F410" s="7"/>
      <c r="G410" s="88">
        <f>SUM(G411)</f>
        <v>48.1</v>
      </c>
    </row>
    <row r="411" spans="1:7" ht="48" customHeight="1">
      <c r="A411" s="18" t="s">
        <v>494</v>
      </c>
      <c r="B411" s="59"/>
      <c r="C411" s="12" t="s">
        <v>35</v>
      </c>
      <c r="D411" s="12" t="s">
        <v>673</v>
      </c>
      <c r="E411" s="7" t="s">
        <v>495</v>
      </c>
      <c r="F411" s="7"/>
      <c r="G411" s="88">
        <f>SUM(G412)</f>
        <v>48.1</v>
      </c>
    </row>
    <row r="412" spans="1:7" ht="32.25" customHeight="1">
      <c r="A412" s="18" t="s">
        <v>496</v>
      </c>
      <c r="B412" s="59"/>
      <c r="C412" s="12" t="s">
        <v>35</v>
      </c>
      <c r="D412" s="12" t="s">
        <v>673</v>
      </c>
      <c r="E412" s="7" t="s">
        <v>26</v>
      </c>
      <c r="F412" s="7"/>
      <c r="G412" s="88">
        <f>SUM(G413)</f>
        <v>48.1</v>
      </c>
    </row>
    <row r="413" spans="1:7" ht="31.5">
      <c r="A413" s="18" t="s">
        <v>458</v>
      </c>
      <c r="B413" s="59"/>
      <c r="C413" s="12" t="s">
        <v>35</v>
      </c>
      <c r="D413" s="12" t="s">
        <v>673</v>
      </c>
      <c r="E413" s="7" t="s">
        <v>26</v>
      </c>
      <c r="F413" s="7">
        <v>244</v>
      </c>
      <c r="G413" s="88">
        <v>48.1</v>
      </c>
    </row>
    <row r="414" spans="1:7" ht="31.5">
      <c r="A414" s="40" t="s">
        <v>668</v>
      </c>
      <c r="B414" s="6">
        <v>804</v>
      </c>
      <c r="C414" s="13"/>
      <c r="D414" s="13"/>
      <c r="E414" s="15"/>
      <c r="F414" s="15"/>
      <c r="G414" s="89">
        <f>SUM(G416)</f>
        <v>3346.8999999999996</v>
      </c>
    </row>
    <row r="415" spans="1:7" ht="15.75">
      <c r="A415" s="33" t="s">
        <v>444</v>
      </c>
      <c r="B415" s="59"/>
      <c r="C415" s="11" t="s">
        <v>672</v>
      </c>
      <c r="D415" s="11" t="s">
        <v>679</v>
      </c>
      <c r="E415" s="15"/>
      <c r="F415" s="15"/>
      <c r="G415" s="89">
        <f>G416</f>
        <v>3346.8999999999996</v>
      </c>
    </row>
    <row r="416" spans="1:7" ht="47.25">
      <c r="A416" s="17" t="s">
        <v>459</v>
      </c>
      <c r="B416" s="84"/>
      <c r="C416" s="11" t="s">
        <v>672</v>
      </c>
      <c r="D416" s="11" t="s">
        <v>674</v>
      </c>
      <c r="E416" s="6"/>
      <c r="F416" s="6"/>
      <c r="G416" s="87">
        <f>SUM(G417,G421)</f>
        <v>3346.8999999999996</v>
      </c>
    </row>
    <row r="417" spans="1:7" ht="32.25">
      <c r="A417" s="18" t="s">
        <v>446</v>
      </c>
      <c r="B417" s="59"/>
      <c r="C417" s="12" t="s">
        <v>672</v>
      </c>
      <c r="D417" s="12" t="s">
        <v>674</v>
      </c>
      <c r="E417" s="7" t="s">
        <v>447</v>
      </c>
      <c r="F417" s="55"/>
      <c r="G417" s="88">
        <f>SUM(G418)</f>
        <v>100</v>
      </c>
    </row>
    <row r="418" spans="1:7" ht="32.25">
      <c r="A418" s="18" t="s">
        <v>448</v>
      </c>
      <c r="B418" s="59"/>
      <c r="C418" s="12" t="s">
        <v>672</v>
      </c>
      <c r="D418" s="12" t="s">
        <v>674</v>
      </c>
      <c r="E418" s="7" t="s">
        <v>449</v>
      </c>
      <c r="F418" s="55"/>
      <c r="G418" s="88">
        <f>SUM(G419)</f>
        <v>100</v>
      </c>
    </row>
    <row r="419" spans="1:7" ht="96" customHeight="1">
      <c r="A419" s="18" t="s">
        <v>450</v>
      </c>
      <c r="B419" s="59"/>
      <c r="C419" s="12" t="s">
        <v>672</v>
      </c>
      <c r="D419" s="12" t="s">
        <v>674</v>
      </c>
      <c r="E419" s="7" t="s">
        <v>451</v>
      </c>
      <c r="F419" s="55"/>
      <c r="G419" s="88">
        <f>SUM(G420)</f>
        <v>100</v>
      </c>
    </row>
    <row r="420" spans="1:7" ht="31.5">
      <c r="A420" s="19" t="s">
        <v>452</v>
      </c>
      <c r="B420" s="59"/>
      <c r="C420" s="12" t="s">
        <v>672</v>
      </c>
      <c r="D420" s="13" t="s">
        <v>674</v>
      </c>
      <c r="E420" s="15" t="s">
        <v>451</v>
      </c>
      <c r="F420" s="15">
        <v>122</v>
      </c>
      <c r="G420" s="88">
        <v>100</v>
      </c>
    </row>
    <row r="421" spans="1:7" ht="31.5">
      <c r="A421" s="18" t="s">
        <v>460</v>
      </c>
      <c r="B421" s="59"/>
      <c r="C421" s="12" t="s">
        <v>672</v>
      </c>
      <c r="D421" s="12" t="s">
        <v>674</v>
      </c>
      <c r="E421" s="7" t="s">
        <v>461</v>
      </c>
      <c r="F421" s="7"/>
      <c r="G421" s="88">
        <f>SUM(G422)</f>
        <v>3246.8999999999996</v>
      </c>
    </row>
    <row r="422" spans="1:7" ht="31.5" customHeight="1">
      <c r="A422" s="18" t="s">
        <v>462</v>
      </c>
      <c r="B422" s="59"/>
      <c r="C422" s="12" t="s">
        <v>672</v>
      </c>
      <c r="D422" s="12" t="s">
        <v>674</v>
      </c>
      <c r="E422" s="7" t="s">
        <v>463</v>
      </c>
      <c r="F422" s="7"/>
      <c r="G422" s="88">
        <f>G423+G424+G425+G426</f>
        <v>3246.8999999999996</v>
      </c>
    </row>
    <row r="423" spans="1:7" ht="31.5">
      <c r="A423" s="18" t="s">
        <v>457</v>
      </c>
      <c r="B423" s="59"/>
      <c r="C423" s="12" t="s">
        <v>672</v>
      </c>
      <c r="D423" s="12" t="s">
        <v>674</v>
      </c>
      <c r="E423" s="7" t="s">
        <v>463</v>
      </c>
      <c r="F423" s="7">
        <v>121</v>
      </c>
      <c r="G423" s="88">
        <v>3187.7</v>
      </c>
    </row>
    <row r="424" spans="1:7" ht="31.5">
      <c r="A424" s="18" t="s">
        <v>452</v>
      </c>
      <c r="B424" s="59"/>
      <c r="C424" s="12" t="s">
        <v>672</v>
      </c>
      <c r="D424" s="12" t="s">
        <v>674</v>
      </c>
      <c r="E424" s="7" t="s">
        <v>463</v>
      </c>
      <c r="F424" s="7">
        <v>122</v>
      </c>
      <c r="G424" s="88">
        <v>0.5</v>
      </c>
    </row>
    <row r="425" spans="1:7" ht="31.5">
      <c r="A425" s="18" t="s">
        <v>458</v>
      </c>
      <c r="B425" s="59"/>
      <c r="C425" s="12" t="s">
        <v>672</v>
      </c>
      <c r="D425" s="12" t="s">
        <v>674</v>
      </c>
      <c r="E425" s="7" t="s">
        <v>463</v>
      </c>
      <c r="F425" s="7">
        <v>244</v>
      </c>
      <c r="G425" s="88">
        <v>58.5</v>
      </c>
    </row>
    <row r="426" spans="1:7" ht="15.75">
      <c r="A426" s="18" t="s">
        <v>470</v>
      </c>
      <c r="B426" s="59"/>
      <c r="C426" s="12" t="s">
        <v>672</v>
      </c>
      <c r="D426" s="12" t="s">
        <v>674</v>
      </c>
      <c r="E426" s="7" t="s">
        <v>463</v>
      </c>
      <c r="F426" s="7">
        <v>852</v>
      </c>
      <c r="G426" s="88">
        <v>0.2</v>
      </c>
    </row>
    <row r="427" spans="1:7" ht="17.25" customHeight="1">
      <c r="A427" s="40" t="s">
        <v>669</v>
      </c>
      <c r="B427" s="6">
        <v>805</v>
      </c>
      <c r="C427" s="42"/>
      <c r="D427" s="42"/>
      <c r="E427" s="34"/>
      <c r="F427" s="34"/>
      <c r="G427" s="87">
        <f>SUM(G428)</f>
        <v>2608.2</v>
      </c>
    </row>
    <row r="428" spans="1:7" ht="17.25" customHeight="1">
      <c r="A428" s="17" t="s">
        <v>444</v>
      </c>
      <c r="B428" s="60"/>
      <c r="C428" s="11" t="s">
        <v>672</v>
      </c>
      <c r="D428" s="11" t="s">
        <v>679</v>
      </c>
      <c r="E428" s="6"/>
      <c r="F428" s="34"/>
      <c r="G428" s="87">
        <f>SUM(G429)</f>
        <v>2608.2</v>
      </c>
    </row>
    <row r="429" spans="1:7" ht="15.75">
      <c r="A429" s="17" t="s">
        <v>483</v>
      </c>
      <c r="B429" s="60"/>
      <c r="C429" s="11" t="s">
        <v>672</v>
      </c>
      <c r="D429" s="11" t="s">
        <v>677</v>
      </c>
      <c r="E429" s="6"/>
      <c r="F429" s="6"/>
      <c r="G429" s="87">
        <f>SUM(G430,G434)</f>
        <v>2608.2</v>
      </c>
    </row>
    <row r="430" spans="1:7" ht="32.25">
      <c r="A430" s="18" t="s">
        <v>446</v>
      </c>
      <c r="B430" s="60"/>
      <c r="C430" s="12" t="s">
        <v>672</v>
      </c>
      <c r="D430" s="12" t="s">
        <v>677</v>
      </c>
      <c r="E430" s="7" t="s">
        <v>447</v>
      </c>
      <c r="F430" s="55"/>
      <c r="G430" s="88">
        <f>SUM(G431)</f>
        <v>100</v>
      </c>
    </row>
    <row r="431" spans="1:7" ht="32.25">
      <c r="A431" s="18" t="s">
        <v>448</v>
      </c>
      <c r="B431" s="60"/>
      <c r="C431" s="12" t="s">
        <v>672</v>
      </c>
      <c r="D431" s="12" t="s">
        <v>677</v>
      </c>
      <c r="E431" s="7" t="s">
        <v>449</v>
      </c>
      <c r="F431" s="55"/>
      <c r="G431" s="88">
        <f>SUM(G432)</f>
        <v>100</v>
      </c>
    </row>
    <row r="432" spans="1:7" ht="96.75" customHeight="1">
      <c r="A432" s="18" t="s">
        <v>450</v>
      </c>
      <c r="B432" s="60"/>
      <c r="C432" s="12" t="s">
        <v>672</v>
      </c>
      <c r="D432" s="12" t="s">
        <v>677</v>
      </c>
      <c r="E432" s="7" t="s">
        <v>451</v>
      </c>
      <c r="F432" s="55"/>
      <c r="G432" s="88">
        <f>SUM(G433)</f>
        <v>100</v>
      </c>
    </row>
    <row r="433" spans="1:7" ht="31.5">
      <c r="A433" s="18" t="s">
        <v>452</v>
      </c>
      <c r="B433" s="60"/>
      <c r="C433" s="12" t="s">
        <v>672</v>
      </c>
      <c r="D433" s="12" t="s">
        <v>677</v>
      </c>
      <c r="E433" s="7" t="s">
        <v>451</v>
      </c>
      <c r="F433" s="7">
        <v>122</v>
      </c>
      <c r="G433" s="88">
        <v>100</v>
      </c>
    </row>
    <row r="434" spans="1:7" ht="31.5">
      <c r="A434" s="18" t="s">
        <v>484</v>
      </c>
      <c r="B434" s="60"/>
      <c r="C434" s="12" t="s">
        <v>672</v>
      </c>
      <c r="D434" s="12" t="s">
        <v>677</v>
      </c>
      <c r="E434" s="7" t="s">
        <v>485</v>
      </c>
      <c r="F434" s="7"/>
      <c r="G434" s="88">
        <f>SUM(G435)</f>
        <v>2508.2</v>
      </c>
    </row>
    <row r="435" spans="1:7" ht="15.75">
      <c r="A435" s="18" t="s">
        <v>486</v>
      </c>
      <c r="B435" s="60"/>
      <c r="C435" s="12" t="s">
        <v>672</v>
      </c>
      <c r="D435" s="12" t="s">
        <v>677</v>
      </c>
      <c r="E435" s="7" t="s">
        <v>487</v>
      </c>
      <c r="F435" s="7"/>
      <c r="G435" s="88">
        <f>G436+G437+G438+G439</f>
        <v>2508.2</v>
      </c>
    </row>
    <row r="436" spans="1:7" ht="31.5">
      <c r="A436" s="18" t="s">
        <v>457</v>
      </c>
      <c r="B436" s="60"/>
      <c r="C436" s="12" t="s">
        <v>672</v>
      </c>
      <c r="D436" s="12" t="s">
        <v>677</v>
      </c>
      <c r="E436" s="7" t="s">
        <v>487</v>
      </c>
      <c r="F436" s="7">
        <v>121</v>
      </c>
      <c r="G436" s="88">
        <v>2449</v>
      </c>
    </row>
    <row r="437" spans="1:7" ht="31.5">
      <c r="A437" s="18" t="s">
        <v>452</v>
      </c>
      <c r="B437" s="60"/>
      <c r="C437" s="12" t="s">
        <v>672</v>
      </c>
      <c r="D437" s="12" t="s">
        <v>677</v>
      </c>
      <c r="E437" s="7" t="s">
        <v>487</v>
      </c>
      <c r="F437" s="7">
        <v>122</v>
      </c>
      <c r="G437" s="88">
        <v>0.5</v>
      </c>
    </row>
    <row r="438" spans="1:7" ht="31.5">
      <c r="A438" s="18" t="s">
        <v>458</v>
      </c>
      <c r="B438" s="60"/>
      <c r="C438" s="12" t="s">
        <v>672</v>
      </c>
      <c r="D438" s="12" t="s">
        <v>677</v>
      </c>
      <c r="E438" s="7" t="s">
        <v>487</v>
      </c>
      <c r="F438" s="7">
        <v>244</v>
      </c>
      <c r="G438" s="88">
        <v>58.5</v>
      </c>
    </row>
    <row r="439" spans="1:7" ht="15.75">
      <c r="A439" s="18" t="s">
        <v>470</v>
      </c>
      <c r="B439" s="60"/>
      <c r="C439" s="12" t="s">
        <v>672</v>
      </c>
      <c r="D439" s="12" t="s">
        <v>677</v>
      </c>
      <c r="E439" s="7" t="s">
        <v>487</v>
      </c>
      <c r="F439" s="7">
        <v>852</v>
      </c>
      <c r="G439" s="88">
        <v>0.2</v>
      </c>
    </row>
    <row r="440" spans="1:7" ht="18.75" customHeight="1">
      <c r="A440" s="17" t="s">
        <v>670</v>
      </c>
      <c r="B440" s="14">
        <v>806</v>
      </c>
      <c r="C440" s="10"/>
      <c r="D440" s="10"/>
      <c r="E440" s="10"/>
      <c r="F440" s="10"/>
      <c r="G440" s="87">
        <f>SUM(G441)</f>
        <v>1818.2</v>
      </c>
    </row>
    <row r="441" spans="1:7" ht="15.75">
      <c r="A441" s="17" t="s">
        <v>444</v>
      </c>
      <c r="B441" s="60"/>
      <c r="C441" s="11" t="s">
        <v>672</v>
      </c>
      <c r="D441" s="11" t="s">
        <v>679</v>
      </c>
      <c r="E441" s="10"/>
      <c r="F441" s="10"/>
      <c r="G441" s="87">
        <f>SUM(G442)</f>
        <v>1818.2</v>
      </c>
    </row>
    <row r="442" spans="1:7" ht="47.25">
      <c r="A442" s="17" t="s">
        <v>478</v>
      </c>
      <c r="B442" s="60"/>
      <c r="C442" s="11" t="s">
        <v>672</v>
      </c>
      <c r="D442" s="11" t="s">
        <v>680</v>
      </c>
      <c r="E442" s="57"/>
      <c r="F442" s="57"/>
      <c r="G442" s="87">
        <f>SUM(G443,G447)</f>
        <v>1818.2</v>
      </c>
    </row>
    <row r="443" spans="1:7" ht="32.25">
      <c r="A443" s="18" t="s">
        <v>446</v>
      </c>
      <c r="B443" s="60"/>
      <c r="C443" s="12" t="s">
        <v>672</v>
      </c>
      <c r="D443" s="12" t="s">
        <v>680</v>
      </c>
      <c r="E443" s="7" t="s">
        <v>447</v>
      </c>
      <c r="F443" s="55"/>
      <c r="G443" s="88">
        <f>SUM(G444)</f>
        <v>135</v>
      </c>
    </row>
    <row r="444" spans="1:7" ht="32.25">
      <c r="A444" s="18" t="s">
        <v>448</v>
      </c>
      <c r="B444" s="60"/>
      <c r="C444" s="12" t="s">
        <v>672</v>
      </c>
      <c r="D444" s="12" t="s">
        <v>680</v>
      </c>
      <c r="E444" s="7" t="s">
        <v>449</v>
      </c>
      <c r="F444" s="55"/>
      <c r="G444" s="88">
        <f>SUM(G445)</f>
        <v>135</v>
      </c>
    </row>
    <row r="445" spans="1:7" ht="96.75" customHeight="1">
      <c r="A445" s="18" t="s">
        <v>450</v>
      </c>
      <c r="B445" s="60"/>
      <c r="C445" s="12" t="s">
        <v>672</v>
      </c>
      <c r="D445" s="12" t="s">
        <v>680</v>
      </c>
      <c r="E445" s="7" t="s">
        <v>451</v>
      </c>
      <c r="F445" s="55"/>
      <c r="G445" s="88">
        <f>SUM(G446)</f>
        <v>135</v>
      </c>
    </row>
    <row r="446" spans="1:7" ht="31.5">
      <c r="A446" s="18" t="s">
        <v>452</v>
      </c>
      <c r="B446" s="60"/>
      <c r="C446" s="12" t="s">
        <v>672</v>
      </c>
      <c r="D446" s="12" t="s">
        <v>680</v>
      </c>
      <c r="E446" s="7" t="s">
        <v>451</v>
      </c>
      <c r="F446" s="7">
        <v>122</v>
      </c>
      <c r="G446" s="88">
        <v>135</v>
      </c>
    </row>
    <row r="447" spans="1:7" ht="31.5">
      <c r="A447" s="18" t="s">
        <v>479</v>
      </c>
      <c r="B447" s="60"/>
      <c r="C447" s="12" t="s">
        <v>672</v>
      </c>
      <c r="D447" s="12" t="s">
        <v>680</v>
      </c>
      <c r="E447" s="7" t="s">
        <v>480</v>
      </c>
      <c r="F447" s="7"/>
      <c r="G447" s="88">
        <f>SUM(G448)</f>
        <v>1683.2</v>
      </c>
    </row>
    <row r="448" spans="1:7" ht="31.5">
      <c r="A448" s="18" t="s">
        <v>481</v>
      </c>
      <c r="B448" s="60"/>
      <c r="C448" s="12" t="s">
        <v>672</v>
      </c>
      <c r="D448" s="12" t="s">
        <v>680</v>
      </c>
      <c r="E448" s="7" t="s">
        <v>482</v>
      </c>
      <c r="F448" s="7"/>
      <c r="G448" s="88">
        <f>SUM(G449:G452)</f>
        <v>1683.2</v>
      </c>
    </row>
    <row r="449" spans="1:7" ht="31.5">
      <c r="A449" s="18" t="s">
        <v>457</v>
      </c>
      <c r="B449" s="60"/>
      <c r="C449" s="12" t="s">
        <v>672</v>
      </c>
      <c r="D449" s="12" t="s">
        <v>680</v>
      </c>
      <c r="E449" s="7" t="s">
        <v>482</v>
      </c>
      <c r="F449" s="7">
        <v>121</v>
      </c>
      <c r="G449" s="88">
        <v>1491.2</v>
      </c>
    </row>
    <row r="450" spans="1:7" ht="31.5">
      <c r="A450" s="18" t="s">
        <v>452</v>
      </c>
      <c r="B450" s="60"/>
      <c r="C450" s="12" t="s">
        <v>672</v>
      </c>
      <c r="D450" s="12" t="s">
        <v>680</v>
      </c>
      <c r="E450" s="7" t="s">
        <v>482</v>
      </c>
      <c r="F450" s="7">
        <v>122</v>
      </c>
      <c r="G450" s="88">
        <v>102</v>
      </c>
    </row>
    <row r="451" spans="1:7" ht="31.5">
      <c r="A451" s="18" t="s">
        <v>458</v>
      </c>
      <c r="B451" s="60"/>
      <c r="C451" s="12" t="s">
        <v>672</v>
      </c>
      <c r="D451" s="12" t="s">
        <v>680</v>
      </c>
      <c r="E451" s="7" t="s">
        <v>482</v>
      </c>
      <c r="F451" s="7">
        <v>244</v>
      </c>
      <c r="G451" s="88">
        <v>89.8</v>
      </c>
    </row>
    <row r="452" spans="1:7" ht="15.75">
      <c r="A452" s="18" t="s">
        <v>470</v>
      </c>
      <c r="B452" s="60"/>
      <c r="C452" s="12" t="s">
        <v>672</v>
      </c>
      <c r="D452" s="12" t="s">
        <v>680</v>
      </c>
      <c r="E452" s="7" t="s">
        <v>482</v>
      </c>
      <c r="F452" s="7">
        <v>852</v>
      </c>
      <c r="G452" s="88">
        <v>0.2</v>
      </c>
    </row>
    <row r="453" spans="1:7" ht="15.75">
      <c r="A453" s="35" t="s">
        <v>671</v>
      </c>
      <c r="B453" s="14"/>
      <c r="C453" s="14"/>
      <c r="D453" s="14"/>
      <c r="E453" s="14"/>
      <c r="F453" s="14"/>
      <c r="G453" s="87">
        <f>SUM(G12,G185,G255,G414,G427,G440)</f>
        <v>1657643.7999999998</v>
      </c>
    </row>
    <row r="454" spans="1:7" ht="15.75">
      <c r="A454" s="36"/>
      <c r="B454" s="36"/>
      <c r="C454" s="37"/>
      <c r="D454" s="37"/>
      <c r="E454" s="37"/>
      <c r="F454" s="37"/>
      <c r="G454" s="37"/>
    </row>
    <row r="455" spans="1:7" ht="15.75">
      <c r="A455" s="36"/>
      <c r="B455" s="36"/>
      <c r="C455" s="37"/>
      <c r="D455" s="37"/>
      <c r="E455" s="37"/>
      <c r="F455" s="37"/>
      <c r="G455" s="37"/>
    </row>
    <row r="456" spans="1:7" ht="15.75">
      <c r="A456" s="36"/>
      <c r="B456" s="36"/>
      <c r="C456" s="37"/>
      <c r="D456" s="37"/>
      <c r="E456" s="37"/>
      <c r="F456" s="37"/>
      <c r="G456" s="37"/>
    </row>
    <row r="457" spans="1:7" ht="15.75">
      <c r="A457" s="36"/>
      <c r="B457" s="36"/>
      <c r="C457" s="37"/>
      <c r="D457" s="37"/>
      <c r="E457" s="37"/>
      <c r="F457" s="37"/>
      <c r="G457" s="37"/>
    </row>
    <row r="458" spans="1:7" ht="15.75">
      <c r="A458" s="36"/>
      <c r="B458" s="36"/>
      <c r="C458" s="37"/>
      <c r="D458" s="37"/>
      <c r="E458" s="37"/>
      <c r="F458" s="37"/>
      <c r="G458" s="37"/>
    </row>
    <row r="459" spans="1:7" ht="15.75">
      <c r="A459" s="36"/>
      <c r="B459" s="36"/>
      <c r="C459" s="37"/>
      <c r="D459" s="37"/>
      <c r="E459" s="37"/>
      <c r="F459" s="37"/>
      <c r="G459" s="37"/>
    </row>
    <row r="460" spans="1:7" ht="15.75">
      <c r="A460" s="36"/>
      <c r="B460" s="36"/>
      <c r="C460" s="37"/>
      <c r="D460" s="37"/>
      <c r="E460" s="37"/>
      <c r="F460" s="37"/>
      <c r="G460" s="37"/>
    </row>
    <row r="461" spans="1:7" ht="15.75">
      <c r="A461" s="36"/>
      <c r="B461" s="36"/>
      <c r="C461" s="37"/>
      <c r="D461" s="37"/>
      <c r="E461" s="37"/>
      <c r="F461" s="37"/>
      <c r="G461" s="37"/>
    </row>
    <row r="462" spans="1:7" ht="15.75">
      <c r="A462" s="36"/>
      <c r="B462" s="36"/>
      <c r="C462" s="37"/>
      <c r="D462" s="37"/>
      <c r="E462" s="37"/>
      <c r="F462" s="37"/>
      <c r="G462" s="37"/>
    </row>
    <row r="463" spans="1:7" ht="15.75">
      <c r="A463" s="36"/>
      <c r="B463" s="36"/>
      <c r="C463" s="37"/>
      <c r="D463" s="37"/>
      <c r="E463" s="37"/>
      <c r="F463" s="37"/>
      <c r="G463" s="37"/>
    </row>
    <row r="464" spans="1:7" ht="15.75">
      <c r="A464" s="36"/>
      <c r="B464" s="36"/>
      <c r="C464" s="37"/>
      <c r="D464" s="37"/>
      <c r="E464" s="37"/>
      <c r="F464" s="37"/>
      <c r="G464" s="37"/>
    </row>
    <row r="465" spans="1:7" ht="15.75">
      <c r="A465" s="36"/>
      <c r="B465" s="36"/>
      <c r="C465" s="37"/>
      <c r="D465" s="37"/>
      <c r="E465" s="37"/>
      <c r="F465" s="37"/>
      <c r="G465" s="37"/>
    </row>
    <row r="466" spans="1:7" ht="15.75">
      <c r="A466" s="36"/>
      <c r="B466" s="36"/>
      <c r="C466" s="37"/>
      <c r="D466" s="37"/>
      <c r="E466" s="37"/>
      <c r="F466" s="37"/>
      <c r="G466" s="37"/>
    </row>
    <row r="467" spans="1:7" ht="15.75">
      <c r="A467" s="36"/>
      <c r="B467" s="36"/>
      <c r="C467" s="37"/>
      <c r="D467" s="37"/>
      <c r="E467" s="37"/>
      <c r="F467" s="37"/>
      <c r="G467" s="37"/>
    </row>
    <row r="468" spans="1:7" ht="15.75">
      <c r="A468" s="36"/>
      <c r="B468" s="36"/>
      <c r="C468" s="37"/>
      <c r="D468" s="37"/>
      <c r="E468" s="37"/>
      <c r="F468" s="37"/>
      <c r="G468" s="37"/>
    </row>
    <row r="469" spans="1:7" ht="15.75">
      <c r="A469" s="36"/>
      <c r="B469" s="36"/>
      <c r="C469" s="37"/>
      <c r="D469" s="37"/>
      <c r="E469" s="37"/>
      <c r="F469" s="37"/>
      <c r="G469" s="37"/>
    </row>
    <row r="470" spans="1:7" ht="15.75">
      <c r="A470" s="36"/>
      <c r="B470" s="36"/>
      <c r="C470" s="37"/>
      <c r="D470" s="37"/>
      <c r="E470" s="37"/>
      <c r="F470" s="37"/>
      <c r="G470" s="37"/>
    </row>
    <row r="471" spans="1:7" ht="15.75">
      <c r="A471" s="36"/>
      <c r="B471" s="36"/>
      <c r="C471" s="37"/>
      <c r="D471" s="37"/>
      <c r="E471" s="37"/>
      <c r="F471" s="37"/>
      <c r="G471" s="37"/>
    </row>
    <row r="472" spans="1:7" ht="15.75">
      <c r="A472" s="36"/>
      <c r="B472" s="36"/>
      <c r="C472" s="37"/>
      <c r="D472" s="37"/>
      <c r="E472" s="37"/>
      <c r="F472" s="37"/>
      <c r="G472" s="37"/>
    </row>
    <row r="473" spans="1:7" ht="15.75">
      <c r="A473" s="36"/>
      <c r="B473" s="36"/>
      <c r="C473" s="37"/>
      <c r="D473" s="37"/>
      <c r="E473" s="37"/>
      <c r="F473" s="37"/>
      <c r="G473" s="37"/>
    </row>
    <row r="474" spans="1:7" ht="15.75">
      <c r="A474" s="36"/>
      <c r="B474" s="36"/>
      <c r="C474" s="37"/>
      <c r="D474" s="37"/>
      <c r="E474" s="37"/>
      <c r="F474" s="37"/>
      <c r="G474" s="37"/>
    </row>
    <row r="475" spans="1:7" ht="15.75">
      <c r="A475" s="36"/>
      <c r="B475" s="36"/>
      <c r="C475" s="37"/>
      <c r="D475" s="37"/>
      <c r="E475" s="37"/>
      <c r="F475" s="37"/>
      <c r="G475" s="37"/>
    </row>
    <row r="476" spans="1:7" ht="15">
      <c r="A476" s="38"/>
      <c r="B476" s="38"/>
      <c r="C476" s="39"/>
      <c r="D476" s="39"/>
      <c r="E476" s="39"/>
      <c r="F476" s="39"/>
      <c r="G476" s="39"/>
    </row>
    <row r="477" spans="1:7" ht="15">
      <c r="A477" s="38"/>
      <c r="B477" s="38"/>
      <c r="C477" s="39"/>
      <c r="D477" s="39"/>
      <c r="E477" s="39"/>
      <c r="F477" s="39"/>
      <c r="G477" s="39"/>
    </row>
    <row r="478" spans="1:7" ht="15">
      <c r="A478" s="38"/>
      <c r="B478" s="38"/>
      <c r="C478" s="39"/>
      <c r="D478" s="39"/>
      <c r="E478" s="39"/>
      <c r="F478" s="39"/>
      <c r="G478" s="39"/>
    </row>
    <row r="479" spans="1:7" ht="15">
      <c r="A479" s="38"/>
      <c r="B479" s="38"/>
      <c r="C479" s="39"/>
      <c r="D479" s="39"/>
      <c r="E479" s="39"/>
      <c r="F479" s="39"/>
      <c r="G479" s="39"/>
    </row>
    <row r="480" spans="1:7" ht="15">
      <c r="A480" s="38"/>
      <c r="B480" s="38"/>
      <c r="C480" s="39"/>
      <c r="D480" s="39"/>
      <c r="E480" s="39"/>
      <c r="F480" s="39"/>
      <c r="G480" s="39"/>
    </row>
    <row r="481" spans="1:7" ht="15">
      <c r="A481" s="38"/>
      <c r="B481" s="38"/>
      <c r="C481" s="39"/>
      <c r="D481" s="39"/>
      <c r="E481" s="39"/>
      <c r="F481" s="39"/>
      <c r="G481" s="39"/>
    </row>
    <row r="482" spans="1:7" ht="15">
      <c r="A482" s="38"/>
      <c r="B482" s="38"/>
      <c r="C482" s="39"/>
      <c r="D482" s="39"/>
      <c r="E482" s="39"/>
      <c r="F482" s="39"/>
      <c r="G482" s="39"/>
    </row>
    <row r="483" spans="1:7" ht="15">
      <c r="A483" s="38"/>
      <c r="B483" s="38"/>
      <c r="C483" s="39"/>
      <c r="D483" s="39"/>
      <c r="E483" s="39"/>
      <c r="F483" s="39"/>
      <c r="G483" s="39"/>
    </row>
    <row r="484" spans="1:7" ht="15">
      <c r="A484" s="38"/>
      <c r="B484" s="38"/>
      <c r="C484" s="39"/>
      <c r="D484" s="39"/>
      <c r="E484" s="39"/>
      <c r="F484" s="39"/>
      <c r="G484" s="39"/>
    </row>
    <row r="485" spans="1:7" ht="15">
      <c r="A485" s="38"/>
      <c r="B485" s="38"/>
      <c r="C485" s="39"/>
      <c r="D485" s="39"/>
      <c r="E485" s="39"/>
      <c r="F485" s="39"/>
      <c r="G485" s="39"/>
    </row>
    <row r="486" spans="1:7" ht="15">
      <c r="A486" s="38"/>
      <c r="B486" s="38"/>
      <c r="C486" s="39"/>
      <c r="D486" s="39"/>
      <c r="E486" s="39"/>
      <c r="F486" s="39"/>
      <c r="G486" s="39"/>
    </row>
    <row r="487" spans="1:7" ht="15">
      <c r="A487" s="38"/>
      <c r="B487" s="38"/>
      <c r="C487" s="39"/>
      <c r="D487" s="39"/>
      <c r="E487" s="39"/>
      <c r="F487" s="39"/>
      <c r="G487" s="39"/>
    </row>
    <row r="488" spans="1:7" ht="15">
      <c r="A488" s="38"/>
      <c r="B488" s="38"/>
      <c r="C488" s="39"/>
      <c r="D488" s="39"/>
      <c r="E488" s="39"/>
      <c r="F488" s="39"/>
      <c r="G488" s="39"/>
    </row>
    <row r="489" spans="1:7" ht="15">
      <c r="A489" s="38"/>
      <c r="B489" s="38"/>
      <c r="C489" s="39"/>
      <c r="D489" s="39"/>
      <c r="E489" s="39"/>
      <c r="F489" s="39"/>
      <c r="G489" s="39"/>
    </row>
    <row r="490" spans="1:7" ht="15">
      <c r="A490" s="38"/>
      <c r="B490" s="38"/>
      <c r="C490" s="39"/>
      <c r="D490" s="39"/>
      <c r="E490" s="39"/>
      <c r="F490" s="39"/>
      <c r="G490" s="39"/>
    </row>
    <row r="491" spans="1:7" ht="15">
      <c r="A491" s="38"/>
      <c r="B491" s="38"/>
      <c r="C491" s="39"/>
      <c r="D491" s="39"/>
      <c r="E491" s="39"/>
      <c r="F491" s="39"/>
      <c r="G491" s="39"/>
    </row>
    <row r="492" spans="1:7" ht="15">
      <c r="A492" s="38"/>
      <c r="B492" s="38"/>
      <c r="C492" s="39"/>
      <c r="D492" s="39"/>
      <c r="E492" s="39"/>
      <c r="F492" s="39"/>
      <c r="G492" s="39"/>
    </row>
    <row r="493" spans="1:7" ht="15">
      <c r="A493" s="38"/>
      <c r="B493" s="38"/>
      <c r="C493" s="39"/>
      <c r="D493" s="39"/>
      <c r="E493" s="39"/>
      <c r="F493" s="39"/>
      <c r="G493" s="39"/>
    </row>
    <row r="494" spans="1:7" ht="15">
      <c r="A494" s="38"/>
      <c r="B494" s="38"/>
      <c r="C494" s="39"/>
      <c r="D494" s="39"/>
      <c r="E494" s="39"/>
      <c r="F494" s="39"/>
      <c r="G494" s="39"/>
    </row>
    <row r="495" spans="1:7" ht="15">
      <c r="A495" s="38"/>
      <c r="B495" s="38"/>
      <c r="C495" s="39"/>
      <c r="D495" s="39"/>
      <c r="E495" s="39"/>
      <c r="F495" s="39"/>
      <c r="G495" s="39"/>
    </row>
    <row r="496" spans="1:7" ht="15">
      <c r="A496" s="38"/>
      <c r="B496" s="38"/>
      <c r="C496" s="39"/>
      <c r="D496" s="39"/>
      <c r="E496" s="39"/>
      <c r="F496" s="39"/>
      <c r="G496" s="39"/>
    </row>
    <row r="497" spans="1:7" ht="15">
      <c r="A497" s="38"/>
      <c r="B497" s="38"/>
      <c r="C497" s="39"/>
      <c r="D497" s="39"/>
      <c r="E497" s="39"/>
      <c r="F497" s="39"/>
      <c r="G497" s="39"/>
    </row>
    <row r="498" spans="1:7" ht="15">
      <c r="A498" s="38"/>
      <c r="B498" s="38"/>
      <c r="C498" s="39"/>
      <c r="D498" s="39"/>
      <c r="E498" s="39"/>
      <c r="F498" s="39"/>
      <c r="G498" s="39"/>
    </row>
    <row r="499" spans="1:7" ht="15">
      <c r="A499" s="38"/>
      <c r="B499" s="38"/>
      <c r="C499" s="39"/>
      <c r="D499" s="39"/>
      <c r="E499" s="39"/>
      <c r="F499" s="39"/>
      <c r="G499" s="39"/>
    </row>
    <row r="500" spans="1:7" ht="15">
      <c r="A500" s="38"/>
      <c r="B500" s="38"/>
      <c r="C500" s="39"/>
      <c r="D500" s="39"/>
      <c r="E500" s="39"/>
      <c r="F500" s="39"/>
      <c r="G500" s="39"/>
    </row>
    <row r="501" spans="1:7" ht="15">
      <c r="A501" s="38"/>
      <c r="B501" s="38"/>
      <c r="C501" s="39"/>
      <c r="D501" s="39"/>
      <c r="E501" s="39"/>
      <c r="F501" s="39"/>
      <c r="G501" s="39"/>
    </row>
    <row r="502" spans="1:7" ht="15">
      <c r="A502" s="38"/>
      <c r="B502" s="38"/>
      <c r="C502" s="39"/>
      <c r="D502" s="39"/>
      <c r="E502" s="39"/>
      <c r="F502" s="39"/>
      <c r="G502" s="39"/>
    </row>
    <row r="503" spans="1:7" ht="15">
      <c r="A503" s="38"/>
      <c r="B503" s="38"/>
      <c r="C503" s="39"/>
      <c r="D503" s="39"/>
      <c r="E503" s="39"/>
      <c r="F503" s="39"/>
      <c r="G503" s="39"/>
    </row>
    <row r="504" spans="1:7" ht="15">
      <c r="A504" s="38"/>
      <c r="B504" s="38"/>
      <c r="C504" s="39"/>
      <c r="D504" s="39"/>
      <c r="E504" s="39"/>
      <c r="F504" s="39"/>
      <c r="G504" s="39"/>
    </row>
    <row r="505" spans="1:7" ht="15">
      <c r="A505" s="38"/>
      <c r="B505" s="38"/>
      <c r="C505" s="39"/>
      <c r="D505" s="39"/>
      <c r="E505" s="39"/>
      <c r="F505" s="39"/>
      <c r="G505" s="39"/>
    </row>
    <row r="506" spans="1:7" ht="15">
      <c r="A506" s="38"/>
      <c r="B506" s="38"/>
      <c r="C506" s="39"/>
      <c r="D506" s="39"/>
      <c r="E506" s="39"/>
      <c r="F506" s="39"/>
      <c r="G506" s="39"/>
    </row>
    <row r="507" spans="1:7" ht="15">
      <c r="A507" s="38"/>
      <c r="B507" s="38"/>
      <c r="C507" s="39"/>
      <c r="D507" s="39"/>
      <c r="E507" s="39"/>
      <c r="F507" s="39"/>
      <c r="G507" s="39"/>
    </row>
    <row r="508" spans="1:7" ht="15">
      <c r="A508" s="38"/>
      <c r="B508" s="38"/>
      <c r="C508" s="39"/>
      <c r="D508" s="39"/>
      <c r="E508" s="39"/>
      <c r="F508" s="39"/>
      <c r="G508" s="39"/>
    </row>
    <row r="509" spans="1:7" ht="15">
      <c r="A509" s="38"/>
      <c r="B509" s="38"/>
      <c r="C509" s="39"/>
      <c r="D509" s="39"/>
      <c r="E509" s="39"/>
      <c r="F509" s="39"/>
      <c r="G509" s="39"/>
    </row>
    <row r="510" spans="1:7" ht="15">
      <c r="A510" s="38"/>
      <c r="B510" s="38"/>
      <c r="C510" s="39"/>
      <c r="D510" s="39"/>
      <c r="E510" s="39"/>
      <c r="F510" s="39"/>
      <c r="G510" s="39"/>
    </row>
  </sheetData>
  <sheetProtection/>
  <mergeCells count="1">
    <mergeCell ref="A7:G7"/>
  </mergeCells>
  <printOptions/>
  <pageMargins left="0.7086614173228347" right="0.4330708661417323" top="0.4330708661417323" bottom="0.4330708661417323" header="0.31496062992125984" footer="0.31496062992125984"/>
  <pageSetup fitToHeight="2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36.8515625" style="0" customWidth="1"/>
    <col min="2" max="2" width="19.57421875" style="0" customWidth="1"/>
    <col min="3" max="3" width="17.7109375" style="0" customWidth="1"/>
    <col min="4" max="5" width="18.421875" style="0" customWidth="1"/>
  </cols>
  <sheetData>
    <row r="1" ht="15" customHeight="1">
      <c r="E1" s="133" t="s">
        <v>207</v>
      </c>
    </row>
    <row r="2" ht="15">
      <c r="E2" s="134" t="s">
        <v>208</v>
      </c>
    </row>
    <row r="3" ht="15">
      <c r="E3" s="114" t="s">
        <v>435</v>
      </c>
    </row>
    <row r="4" ht="15">
      <c r="E4" s="114" t="s">
        <v>209</v>
      </c>
    </row>
    <row r="5" ht="15">
      <c r="E5" s="114" t="s">
        <v>210</v>
      </c>
    </row>
    <row r="7" spans="1:5" ht="38.25" customHeight="1">
      <c r="A7" s="206" t="s">
        <v>253</v>
      </c>
      <c r="B7" s="206"/>
      <c r="C7" s="206"/>
      <c r="D7" s="206"/>
      <c r="E7" s="206"/>
    </row>
    <row r="8" spans="1:5" ht="15">
      <c r="A8" s="128"/>
      <c r="B8" s="129"/>
      <c r="C8" s="129"/>
      <c r="D8" s="129"/>
      <c r="E8" s="129"/>
    </row>
    <row r="9" spans="1:5" ht="15">
      <c r="A9" s="156"/>
      <c r="B9" s="157"/>
      <c r="C9" s="157"/>
      <c r="D9" s="157"/>
      <c r="E9" s="158" t="s">
        <v>22</v>
      </c>
    </row>
    <row r="10" spans="1:5" ht="80.25" customHeight="1">
      <c r="A10" s="160" t="s">
        <v>198</v>
      </c>
      <c r="B10" s="160" t="s">
        <v>211</v>
      </c>
      <c r="C10" s="160" t="s">
        <v>212</v>
      </c>
      <c r="D10" s="160" t="s">
        <v>213</v>
      </c>
      <c r="E10" s="160" t="s">
        <v>214</v>
      </c>
    </row>
    <row r="11" spans="1:5" ht="31.5">
      <c r="A11" s="149" t="s">
        <v>215</v>
      </c>
      <c r="B11" s="161">
        <v>0</v>
      </c>
      <c r="C11" s="161">
        <v>0</v>
      </c>
      <c r="D11" s="161">
        <v>0</v>
      </c>
      <c r="E11" s="161">
        <v>0</v>
      </c>
    </row>
    <row r="12" spans="1:5" ht="31.5">
      <c r="A12" s="149" t="s">
        <v>216</v>
      </c>
      <c r="B12" s="161">
        <v>0</v>
      </c>
      <c r="C12" s="161">
        <v>0</v>
      </c>
      <c r="D12" s="161">
        <v>0</v>
      </c>
      <c r="E12" s="161">
        <v>0</v>
      </c>
    </row>
    <row r="13" spans="1:5" ht="31.5">
      <c r="A13" s="148" t="s">
        <v>217</v>
      </c>
      <c r="B13" s="162">
        <v>0</v>
      </c>
      <c r="C13" s="162">
        <v>0</v>
      </c>
      <c r="D13" s="162">
        <v>0</v>
      </c>
      <c r="E13" s="162">
        <v>0</v>
      </c>
    </row>
    <row r="16" spans="1:5" ht="57" customHeight="1">
      <c r="A16" s="207" t="s">
        <v>218</v>
      </c>
      <c r="B16" s="207"/>
      <c r="C16" s="207"/>
      <c r="D16" s="207"/>
      <c r="E16" s="207"/>
    </row>
    <row r="17" spans="1:5" ht="18.75">
      <c r="A17" s="135"/>
      <c r="B17" s="135"/>
      <c r="C17" s="135"/>
      <c r="D17" s="135"/>
      <c r="E17" s="135"/>
    </row>
    <row r="18" spans="2:5" ht="15">
      <c r="B18" s="136"/>
      <c r="E18" s="137" t="s">
        <v>22</v>
      </c>
    </row>
    <row r="19" spans="1:5" ht="33.75" customHeight="1">
      <c r="A19" s="208" t="s">
        <v>219</v>
      </c>
      <c r="B19" s="208"/>
      <c r="C19" s="208" t="s">
        <v>220</v>
      </c>
      <c r="D19" s="208"/>
      <c r="E19" s="208"/>
    </row>
    <row r="20" spans="1:5" ht="33.75" customHeight="1">
      <c r="A20" s="204" t="s">
        <v>254</v>
      </c>
      <c r="B20" s="204"/>
      <c r="C20" s="205">
        <v>0</v>
      </c>
      <c r="D20" s="205"/>
      <c r="E20" s="205"/>
    </row>
    <row r="21" spans="1:5" ht="16.5" customHeight="1">
      <c r="A21" s="204" t="s">
        <v>221</v>
      </c>
      <c r="B21" s="204"/>
      <c r="C21" s="205">
        <v>0</v>
      </c>
      <c r="D21" s="205"/>
      <c r="E21" s="205"/>
    </row>
  </sheetData>
  <sheetProtection/>
  <mergeCells count="8">
    <mergeCell ref="A21:B21"/>
    <mergeCell ref="C21:E21"/>
    <mergeCell ref="A7:E7"/>
    <mergeCell ref="A16:E16"/>
    <mergeCell ref="A19:B19"/>
    <mergeCell ref="C19:E19"/>
    <mergeCell ref="A20:B20"/>
    <mergeCell ref="C20:E20"/>
  </mergeCells>
  <printOptions/>
  <pageMargins left="0.7086614173228347" right="0.46" top="0.53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showZeros="0" zoomScalePageLayoutView="0" workbookViewId="0" topLeftCell="A1">
      <selection activeCell="B5" sqref="B5:J5"/>
    </sheetView>
  </sheetViews>
  <sheetFormatPr defaultColWidth="9.140625" defaultRowHeight="15"/>
  <cols>
    <col min="1" max="1" width="76.00390625" style="0" customWidth="1"/>
    <col min="2" max="2" width="11.57421875" style="8" customWidth="1"/>
    <col min="3" max="3" width="3.421875" style="41" bestFit="1" customWidth="1"/>
    <col min="4" max="4" width="3.8515625" style="41" bestFit="1" customWidth="1"/>
    <col min="5" max="5" width="5.28125" style="8" bestFit="1" customWidth="1"/>
    <col min="6" max="6" width="14.7109375" style="8" customWidth="1"/>
    <col min="7" max="7" width="14.8515625" style="8" customWidth="1"/>
    <col min="8" max="8" width="14.7109375" style="8" customWidth="1"/>
    <col min="9" max="9" width="15.7109375" style="8" customWidth="1"/>
    <col min="10" max="10" width="14.7109375" style="0" customWidth="1"/>
  </cols>
  <sheetData>
    <row r="1" spans="6:10" ht="15.75">
      <c r="F1" s="82"/>
      <c r="G1" s="82"/>
      <c r="H1" s="82"/>
      <c r="I1" s="82"/>
      <c r="J1" s="83" t="s">
        <v>267</v>
      </c>
    </row>
    <row r="2" spans="6:10" ht="15.75">
      <c r="F2" s="82"/>
      <c r="G2" s="82"/>
      <c r="H2" s="82"/>
      <c r="I2" s="82"/>
      <c r="J2" s="58" t="s">
        <v>255</v>
      </c>
    </row>
    <row r="3" spans="6:10" ht="15.75">
      <c r="F3" s="82"/>
      <c r="G3" s="82"/>
      <c r="H3" s="82"/>
      <c r="I3" s="82"/>
      <c r="J3" s="58" t="s">
        <v>256</v>
      </c>
    </row>
    <row r="4" spans="3:10" ht="15.75">
      <c r="C4" s="81"/>
      <c r="D4" s="81"/>
      <c r="E4" s="82"/>
      <c r="F4" s="82"/>
      <c r="G4" s="82"/>
      <c r="H4" s="82"/>
      <c r="I4" s="82"/>
      <c r="J4" s="58" t="s">
        <v>831</v>
      </c>
    </row>
    <row r="5" spans="2:10" ht="15.75">
      <c r="B5" s="210" t="s">
        <v>338</v>
      </c>
      <c r="C5" s="210"/>
      <c r="D5" s="210"/>
      <c r="E5" s="210"/>
      <c r="F5" s="210"/>
      <c r="G5" s="210"/>
      <c r="H5" s="210"/>
      <c r="I5" s="210"/>
      <c r="J5" s="210"/>
    </row>
    <row r="6" ht="15">
      <c r="J6" s="54"/>
    </row>
    <row r="7" spans="1:10" ht="38.25" customHeight="1">
      <c r="A7" s="209" t="s">
        <v>268</v>
      </c>
      <c r="B7" s="209"/>
      <c r="C7" s="209"/>
      <c r="D7" s="209"/>
      <c r="E7" s="209"/>
      <c r="F7" s="209"/>
      <c r="G7" s="209"/>
      <c r="H7" s="209"/>
      <c r="I7" s="209"/>
      <c r="J7" s="209"/>
    </row>
    <row r="9" ht="15">
      <c r="J9" s="54" t="s">
        <v>22</v>
      </c>
    </row>
    <row r="10" spans="1:10" ht="74.25" customHeight="1">
      <c r="A10" s="95" t="s">
        <v>439</v>
      </c>
      <c r="B10" s="95" t="s">
        <v>441</v>
      </c>
      <c r="C10" s="163" t="s">
        <v>664</v>
      </c>
      <c r="D10" s="163" t="s">
        <v>440</v>
      </c>
      <c r="E10" s="95" t="s">
        <v>442</v>
      </c>
      <c r="F10" s="90" t="s">
        <v>693</v>
      </c>
      <c r="G10" s="90" t="s">
        <v>808</v>
      </c>
      <c r="H10" s="91" t="s">
        <v>694</v>
      </c>
      <c r="I10" s="91" t="s">
        <v>695</v>
      </c>
      <c r="J10" s="91" t="s">
        <v>696</v>
      </c>
    </row>
    <row r="11" spans="1:10" ht="15.75">
      <c r="A11" s="7">
        <v>1</v>
      </c>
      <c r="B11" s="7">
        <v>2</v>
      </c>
      <c r="C11" s="12">
        <v>3</v>
      </c>
      <c r="D11" s="12">
        <v>4</v>
      </c>
      <c r="E11" s="7">
        <v>5</v>
      </c>
      <c r="F11" s="164">
        <v>6</v>
      </c>
      <c r="G11" s="164">
        <v>7</v>
      </c>
      <c r="H11" s="164">
        <v>8</v>
      </c>
      <c r="I11" s="164">
        <v>9</v>
      </c>
      <c r="J11" s="165">
        <v>10</v>
      </c>
    </row>
    <row r="12" spans="1:12" ht="15.75">
      <c r="A12" s="17" t="s">
        <v>682</v>
      </c>
      <c r="B12" s="7"/>
      <c r="C12" s="12"/>
      <c r="D12" s="12"/>
      <c r="E12" s="7"/>
      <c r="F12" s="103">
        <f>SUM(F13,F18,F102,F108,F124,F151,F162,F210)</f>
        <v>1376962.5</v>
      </c>
      <c r="G12" s="103">
        <f>SUM(G13,G18,G102,G108,G124,G151,G162,G210)</f>
        <v>18060.1</v>
      </c>
      <c r="H12" s="103">
        <f>SUM(H13,H18,H102,H108,H124,H151,H162,H210)</f>
        <v>944910.5</v>
      </c>
      <c r="I12" s="103">
        <f>SUM(I13,I18,I102,I108,I124,I151,I162,I210)</f>
        <v>361130.69999999995</v>
      </c>
      <c r="J12" s="103">
        <f>SUM(J13,J18,J102,J108,J124,J151,J162,J210)</f>
        <v>52861.2</v>
      </c>
      <c r="L12" s="85"/>
    </row>
    <row r="13" spans="1:10" ht="63">
      <c r="A13" s="17" t="s">
        <v>683</v>
      </c>
      <c r="B13" s="99" t="s">
        <v>512</v>
      </c>
      <c r="C13" s="101"/>
      <c r="D13" s="101"/>
      <c r="E13" s="102"/>
      <c r="F13" s="103">
        <f aca="true" t="shared" si="0" ref="F13:J16">SUM(F14)</f>
        <v>5</v>
      </c>
      <c r="G13" s="103">
        <f t="shared" si="0"/>
        <v>0</v>
      </c>
      <c r="H13" s="103">
        <f t="shared" si="0"/>
        <v>0</v>
      </c>
      <c r="I13" s="103">
        <f t="shared" si="0"/>
        <v>5</v>
      </c>
      <c r="J13" s="103">
        <f t="shared" si="0"/>
        <v>0</v>
      </c>
    </row>
    <row r="14" spans="1:10" ht="15.75">
      <c r="A14" s="18" t="s">
        <v>513</v>
      </c>
      <c r="B14" s="102" t="s">
        <v>514</v>
      </c>
      <c r="C14" s="101"/>
      <c r="D14" s="101"/>
      <c r="E14" s="102"/>
      <c r="F14" s="166">
        <f t="shared" si="0"/>
        <v>5</v>
      </c>
      <c r="G14" s="166">
        <f t="shared" si="0"/>
        <v>0</v>
      </c>
      <c r="H14" s="166">
        <f t="shared" si="0"/>
        <v>0</v>
      </c>
      <c r="I14" s="166">
        <f t="shared" si="0"/>
        <v>5</v>
      </c>
      <c r="J14" s="166">
        <f t="shared" si="0"/>
        <v>0</v>
      </c>
    </row>
    <row r="15" spans="1:10" ht="15.75">
      <c r="A15" s="18" t="s">
        <v>505</v>
      </c>
      <c r="B15" s="102" t="s">
        <v>514</v>
      </c>
      <c r="C15" s="101" t="s">
        <v>674</v>
      </c>
      <c r="D15" s="101"/>
      <c r="E15" s="102"/>
      <c r="F15" s="166">
        <f t="shared" si="0"/>
        <v>5</v>
      </c>
      <c r="G15" s="166">
        <f t="shared" si="0"/>
        <v>0</v>
      </c>
      <c r="H15" s="166">
        <f t="shared" si="0"/>
        <v>0</v>
      </c>
      <c r="I15" s="166">
        <f t="shared" si="0"/>
        <v>5</v>
      </c>
      <c r="J15" s="166">
        <f t="shared" si="0"/>
        <v>0</v>
      </c>
    </row>
    <row r="16" spans="1:10" ht="31.5">
      <c r="A16" s="18" t="s">
        <v>510</v>
      </c>
      <c r="B16" s="102" t="s">
        <v>514</v>
      </c>
      <c r="C16" s="101" t="s">
        <v>674</v>
      </c>
      <c r="D16" s="101">
        <v>14</v>
      </c>
      <c r="E16" s="102"/>
      <c r="F16" s="166">
        <f t="shared" si="0"/>
        <v>5</v>
      </c>
      <c r="G16" s="166">
        <f t="shared" si="0"/>
        <v>0</v>
      </c>
      <c r="H16" s="166">
        <f t="shared" si="0"/>
        <v>0</v>
      </c>
      <c r="I16" s="166">
        <f t="shared" si="0"/>
        <v>5</v>
      </c>
      <c r="J16" s="166">
        <f t="shared" si="0"/>
        <v>0</v>
      </c>
    </row>
    <row r="17" spans="1:10" ht="15.75" customHeight="1">
      <c r="A17" s="18" t="s">
        <v>458</v>
      </c>
      <c r="B17" s="102" t="s">
        <v>514</v>
      </c>
      <c r="C17" s="101" t="s">
        <v>674</v>
      </c>
      <c r="D17" s="101">
        <v>14</v>
      </c>
      <c r="E17" s="102">
        <v>244</v>
      </c>
      <c r="F17" s="166">
        <v>5</v>
      </c>
      <c r="G17" s="166">
        <v>0</v>
      </c>
      <c r="H17" s="166">
        <v>0</v>
      </c>
      <c r="I17" s="166">
        <v>5</v>
      </c>
      <c r="J17" s="88">
        <v>0</v>
      </c>
    </row>
    <row r="18" spans="1:10" ht="30" customHeight="1">
      <c r="A18" s="17" t="s">
        <v>260</v>
      </c>
      <c r="B18" s="99" t="s">
        <v>581</v>
      </c>
      <c r="C18" s="101"/>
      <c r="D18" s="101"/>
      <c r="E18" s="102"/>
      <c r="F18" s="103">
        <f>SUM(F19,F71)</f>
        <v>631513.7</v>
      </c>
      <c r="G18" s="103">
        <f>SUM(G19,G71)</f>
        <v>0</v>
      </c>
      <c r="H18" s="103">
        <f>SUM(H19,H71)</f>
        <v>365664</v>
      </c>
      <c r="I18" s="103">
        <f>SUM(I19,I71)</f>
        <v>265849.69999999995</v>
      </c>
      <c r="J18" s="103">
        <f>SUM(J19,J71)</f>
        <v>0</v>
      </c>
    </row>
    <row r="19" spans="1:10" ht="47.25">
      <c r="A19" s="61" t="s">
        <v>684</v>
      </c>
      <c r="B19" s="167" t="s">
        <v>583</v>
      </c>
      <c r="C19" s="168"/>
      <c r="D19" s="168"/>
      <c r="E19" s="167"/>
      <c r="F19" s="169">
        <f>SUM(F20,F24,F29,F33,F39,F43,F47,F51,F55,F59,F63,F67)</f>
        <v>371924.9</v>
      </c>
      <c r="G19" s="169">
        <f>SUM(G20,G24,G29,G33,G39,G43,G47,G51,G55,G59,G63,G67)</f>
        <v>0</v>
      </c>
      <c r="H19" s="169">
        <f>SUM(H20,H24,H29,H33,H39,H43,H47,H51,H55,H59,H63,H67)</f>
        <v>365664</v>
      </c>
      <c r="I19" s="169">
        <f>SUM(I20,I24,I29,I33,I39,I43,I47,I51,I55,I59,I63,I67)</f>
        <v>6260.9</v>
      </c>
      <c r="J19" s="169">
        <f>SUM(J20,J24,J29,J33,J39,J43,J47,J51,J55,J59,J63,J67)</f>
        <v>0</v>
      </c>
    </row>
    <row r="20" spans="1:10" ht="15.75">
      <c r="A20" s="178" t="s">
        <v>803</v>
      </c>
      <c r="B20" s="179" t="s">
        <v>804</v>
      </c>
      <c r="C20" s="180"/>
      <c r="D20" s="180"/>
      <c r="E20" s="179"/>
      <c r="F20" s="166">
        <f>SUM(G20:J20)</f>
        <v>2436</v>
      </c>
      <c r="G20" s="166">
        <f>SUM(G21)</f>
        <v>0</v>
      </c>
      <c r="H20" s="166">
        <f aca="true" t="shared" si="1" ref="H20:J22">SUM(H21)</f>
        <v>2436</v>
      </c>
      <c r="I20" s="166">
        <f t="shared" si="1"/>
        <v>0</v>
      </c>
      <c r="J20" s="166">
        <f t="shared" si="1"/>
        <v>0</v>
      </c>
    </row>
    <row r="21" spans="1:10" ht="15.75">
      <c r="A21" s="18" t="s">
        <v>578</v>
      </c>
      <c r="B21" s="179" t="s">
        <v>804</v>
      </c>
      <c r="C21" s="101" t="s">
        <v>677</v>
      </c>
      <c r="D21" s="101"/>
      <c r="E21" s="102"/>
      <c r="F21" s="166">
        <f>SUM(G21:J21)</f>
        <v>2436</v>
      </c>
      <c r="G21" s="166">
        <f>SUM(G22)</f>
        <v>0</v>
      </c>
      <c r="H21" s="166">
        <f t="shared" si="1"/>
        <v>2436</v>
      </c>
      <c r="I21" s="166">
        <f t="shared" si="1"/>
        <v>0</v>
      </c>
      <c r="J21" s="166">
        <f t="shared" si="1"/>
        <v>0</v>
      </c>
    </row>
    <row r="22" spans="1:10" ht="15.75">
      <c r="A22" s="18" t="s">
        <v>608</v>
      </c>
      <c r="B22" s="179" t="s">
        <v>804</v>
      </c>
      <c r="C22" s="101" t="s">
        <v>677</v>
      </c>
      <c r="D22" s="101" t="s">
        <v>677</v>
      </c>
      <c r="E22" s="102"/>
      <c r="F22" s="166">
        <f>SUM(G22:J22)</f>
        <v>2436</v>
      </c>
      <c r="G22" s="166">
        <f>SUM(G23)</f>
        <v>0</v>
      </c>
      <c r="H22" s="166">
        <f t="shared" si="1"/>
        <v>2436</v>
      </c>
      <c r="I22" s="166">
        <f t="shared" si="1"/>
        <v>0</v>
      </c>
      <c r="J22" s="166">
        <f t="shared" si="1"/>
        <v>0</v>
      </c>
    </row>
    <row r="23" spans="1:10" ht="15.75">
      <c r="A23" s="18" t="s">
        <v>611</v>
      </c>
      <c r="B23" s="179" t="s">
        <v>804</v>
      </c>
      <c r="C23" s="101" t="s">
        <v>677</v>
      </c>
      <c r="D23" s="101" t="s">
        <v>677</v>
      </c>
      <c r="E23" s="102">
        <v>612</v>
      </c>
      <c r="F23" s="166">
        <f>SUM(G23:J23)</f>
        <v>2436</v>
      </c>
      <c r="G23" s="166"/>
      <c r="H23" s="166">
        <v>2436</v>
      </c>
      <c r="I23" s="166"/>
      <c r="J23" s="166"/>
    </row>
    <row r="24" spans="1:10" ht="15.75">
      <c r="A24" s="18" t="s">
        <v>623</v>
      </c>
      <c r="B24" s="102" t="s">
        <v>624</v>
      </c>
      <c r="C24" s="101"/>
      <c r="D24" s="101"/>
      <c r="E24" s="102"/>
      <c r="F24" s="166">
        <f aca="true" t="shared" si="2" ref="F24:J25">SUM(F25)</f>
        <v>822.7</v>
      </c>
      <c r="G24" s="166">
        <f t="shared" si="2"/>
        <v>0</v>
      </c>
      <c r="H24" s="166">
        <f t="shared" si="2"/>
        <v>0</v>
      </c>
      <c r="I24" s="166">
        <f t="shared" si="2"/>
        <v>822.7</v>
      </c>
      <c r="J24" s="166">
        <f t="shared" si="2"/>
        <v>0</v>
      </c>
    </row>
    <row r="25" spans="1:10" ht="15.75">
      <c r="A25" s="18" t="s">
        <v>685</v>
      </c>
      <c r="B25" s="102" t="s">
        <v>624</v>
      </c>
      <c r="C25" s="101" t="s">
        <v>678</v>
      </c>
      <c r="D25" s="101"/>
      <c r="E25" s="102"/>
      <c r="F25" s="166">
        <f t="shared" si="2"/>
        <v>822.7</v>
      </c>
      <c r="G25" s="166">
        <f t="shared" si="2"/>
        <v>0</v>
      </c>
      <c r="H25" s="166">
        <f t="shared" si="2"/>
        <v>0</v>
      </c>
      <c r="I25" s="166">
        <f t="shared" si="2"/>
        <v>822.7</v>
      </c>
      <c r="J25" s="166">
        <f t="shared" si="2"/>
        <v>0</v>
      </c>
    </row>
    <row r="26" spans="1:10" ht="15.75">
      <c r="A26" s="18" t="s">
        <v>622</v>
      </c>
      <c r="B26" s="102" t="s">
        <v>624</v>
      </c>
      <c r="C26" s="101" t="s">
        <v>678</v>
      </c>
      <c r="D26" s="101" t="s">
        <v>672</v>
      </c>
      <c r="E26" s="102"/>
      <c r="F26" s="166">
        <f>I26</f>
        <v>822.7</v>
      </c>
      <c r="G26" s="166">
        <f>SUM(G27)</f>
        <v>0</v>
      </c>
      <c r="H26" s="166">
        <f>SUM(H27)</f>
        <v>0</v>
      </c>
      <c r="I26" s="166">
        <f>I27+I28</f>
        <v>822.7</v>
      </c>
      <c r="J26" s="166">
        <f>SUM(J27)</f>
        <v>0</v>
      </c>
    </row>
    <row r="27" spans="1:10" ht="15.75">
      <c r="A27" s="18" t="s">
        <v>611</v>
      </c>
      <c r="B27" s="102" t="s">
        <v>624</v>
      </c>
      <c r="C27" s="101" t="s">
        <v>678</v>
      </c>
      <c r="D27" s="101" t="s">
        <v>672</v>
      </c>
      <c r="E27" s="102">
        <v>612</v>
      </c>
      <c r="F27" s="166">
        <v>21</v>
      </c>
      <c r="G27" s="166">
        <v>0</v>
      </c>
      <c r="H27" s="166">
        <v>0</v>
      </c>
      <c r="I27" s="166">
        <v>21</v>
      </c>
      <c r="J27" s="88">
        <v>0</v>
      </c>
    </row>
    <row r="28" spans="1:10" ht="15.75">
      <c r="A28" s="18" t="s">
        <v>656</v>
      </c>
      <c r="B28" s="102" t="s">
        <v>624</v>
      </c>
      <c r="C28" s="101" t="s">
        <v>678</v>
      </c>
      <c r="D28" s="101" t="s">
        <v>672</v>
      </c>
      <c r="E28" s="102">
        <v>622</v>
      </c>
      <c r="F28" s="166">
        <v>801.7</v>
      </c>
      <c r="G28" s="166">
        <v>0</v>
      </c>
      <c r="H28" s="166">
        <v>0</v>
      </c>
      <c r="I28" s="166">
        <v>801.7</v>
      </c>
      <c r="J28" s="88">
        <v>0</v>
      </c>
    </row>
    <row r="29" spans="1:10" ht="15.75">
      <c r="A29" s="18" t="s">
        <v>625</v>
      </c>
      <c r="B29" s="102" t="s">
        <v>626</v>
      </c>
      <c r="C29" s="101"/>
      <c r="D29" s="101"/>
      <c r="E29" s="102"/>
      <c r="F29" s="166">
        <f aca="true" t="shared" si="3" ref="F29:J31">SUM(F30)</f>
        <v>92.6</v>
      </c>
      <c r="G29" s="166">
        <f t="shared" si="3"/>
        <v>0</v>
      </c>
      <c r="H29" s="166">
        <f t="shared" si="3"/>
        <v>0</v>
      </c>
      <c r="I29" s="166">
        <f t="shared" si="3"/>
        <v>92.6</v>
      </c>
      <c r="J29" s="166">
        <f t="shared" si="3"/>
        <v>0</v>
      </c>
    </row>
    <row r="30" spans="1:10" ht="15.75">
      <c r="A30" s="18" t="s">
        <v>685</v>
      </c>
      <c r="B30" s="102" t="s">
        <v>626</v>
      </c>
      <c r="C30" s="101" t="s">
        <v>678</v>
      </c>
      <c r="D30" s="101"/>
      <c r="E30" s="102"/>
      <c r="F30" s="166">
        <f t="shared" si="3"/>
        <v>92.6</v>
      </c>
      <c r="G30" s="166">
        <f t="shared" si="3"/>
        <v>0</v>
      </c>
      <c r="H30" s="166">
        <f t="shared" si="3"/>
        <v>0</v>
      </c>
      <c r="I30" s="166">
        <f t="shared" si="3"/>
        <v>92.6</v>
      </c>
      <c r="J30" s="166">
        <f t="shared" si="3"/>
        <v>0</v>
      </c>
    </row>
    <row r="31" spans="1:10" ht="15.75">
      <c r="A31" s="18" t="s">
        <v>622</v>
      </c>
      <c r="B31" s="102" t="s">
        <v>626</v>
      </c>
      <c r="C31" s="101" t="s">
        <v>678</v>
      </c>
      <c r="D31" s="101" t="s">
        <v>672</v>
      </c>
      <c r="E31" s="102"/>
      <c r="F31" s="166">
        <f t="shared" si="3"/>
        <v>92.6</v>
      </c>
      <c r="G31" s="166">
        <f t="shared" si="3"/>
        <v>0</v>
      </c>
      <c r="H31" s="166">
        <f t="shared" si="3"/>
        <v>0</v>
      </c>
      <c r="I31" s="166">
        <f t="shared" si="3"/>
        <v>92.6</v>
      </c>
      <c r="J31" s="166">
        <f t="shared" si="3"/>
        <v>0</v>
      </c>
    </row>
    <row r="32" spans="1:10" ht="15.75">
      <c r="A32" s="18" t="s">
        <v>656</v>
      </c>
      <c r="B32" s="102" t="s">
        <v>626</v>
      </c>
      <c r="C32" s="101" t="s">
        <v>678</v>
      </c>
      <c r="D32" s="101" t="s">
        <v>672</v>
      </c>
      <c r="E32" s="102">
        <v>622</v>
      </c>
      <c r="F32" s="166">
        <v>92.6</v>
      </c>
      <c r="G32" s="166">
        <v>0</v>
      </c>
      <c r="H32" s="166">
        <v>0</v>
      </c>
      <c r="I32" s="166">
        <v>92.6</v>
      </c>
      <c r="J32" s="88"/>
    </row>
    <row r="33" spans="1:10" ht="31.5">
      <c r="A33" s="18" t="s">
        <v>686</v>
      </c>
      <c r="B33" s="102" t="s">
        <v>610</v>
      </c>
      <c r="C33" s="101"/>
      <c r="D33" s="101"/>
      <c r="E33" s="102"/>
      <c r="F33" s="166">
        <f aca="true" t="shared" si="4" ref="F33:J34">SUM(F34)</f>
        <v>3675.6</v>
      </c>
      <c r="G33" s="166">
        <f t="shared" si="4"/>
        <v>0</v>
      </c>
      <c r="H33" s="166">
        <f t="shared" si="4"/>
        <v>0</v>
      </c>
      <c r="I33" s="166">
        <f t="shared" si="4"/>
        <v>3675.6</v>
      </c>
      <c r="J33" s="166">
        <f t="shared" si="4"/>
        <v>0</v>
      </c>
    </row>
    <row r="34" spans="1:10" ht="15.75">
      <c r="A34" s="18" t="s">
        <v>578</v>
      </c>
      <c r="B34" s="102" t="s">
        <v>610</v>
      </c>
      <c r="C34" s="101" t="s">
        <v>677</v>
      </c>
      <c r="D34" s="101"/>
      <c r="E34" s="102"/>
      <c r="F34" s="166">
        <f t="shared" si="4"/>
        <v>3675.6</v>
      </c>
      <c r="G34" s="166">
        <f t="shared" si="4"/>
        <v>0</v>
      </c>
      <c r="H34" s="166">
        <f t="shared" si="4"/>
        <v>0</v>
      </c>
      <c r="I34" s="166">
        <f t="shared" si="4"/>
        <v>3675.6</v>
      </c>
      <c r="J34" s="166">
        <f t="shared" si="4"/>
        <v>0</v>
      </c>
    </row>
    <row r="35" spans="1:10" ht="15.75">
      <c r="A35" s="18" t="s">
        <v>608</v>
      </c>
      <c r="B35" s="102" t="s">
        <v>610</v>
      </c>
      <c r="C35" s="101" t="s">
        <v>677</v>
      </c>
      <c r="D35" s="101" t="s">
        <v>677</v>
      </c>
      <c r="E35" s="102"/>
      <c r="F35" s="166">
        <f>I35</f>
        <v>3675.6</v>
      </c>
      <c r="G35" s="166">
        <f>SUM(G36)</f>
        <v>0</v>
      </c>
      <c r="H35" s="166">
        <f>SUM(H36)</f>
        <v>0</v>
      </c>
      <c r="I35" s="166">
        <f>I36+I37+I38</f>
        <v>3675.6</v>
      </c>
      <c r="J35" s="166">
        <f>SUM(J36)</f>
        <v>0</v>
      </c>
    </row>
    <row r="36" spans="1:10" ht="15.75" customHeight="1">
      <c r="A36" s="18" t="s">
        <v>458</v>
      </c>
      <c r="B36" s="102" t="s">
        <v>610</v>
      </c>
      <c r="C36" s="101" t="s">
        <v>677</v>
      </c>
      <c r="D36" s="101" t="s">
        <v>677</v>
      </c>
      <c r="E36" s="102">
        <v>244</v>
      </c>
      <c r="F36" s="166">
        <f>I36</f>
        <v>578.5</v>
      </c>
      <c r="G36" s="166">
        <v>0</v>
      </c>
      <c r="H36" s="166">
        <v>0</v>
      </c>
      <c r="I36" s="166">
        <v>578.5</v>
      </c>
      <c r="J36" s="88"/>
    </row>
    <row r="37" spans="1:10" ht="15.75">
      <c r="A37" s="18" t="s">
        <v>611</v>
      </c>
      <c r="B37" s="102" t="s">
        <v>610</v>
      </c>
      <c r="C37" s="101" t="s">
        <v>677</v>
      </c>
      <c r="D37" s="101" t="s">
        <v>677</v>
      </c>
      <c r="E37" s="102">
        <v>612</v>
      </c>
      <c r="F37" s="166">
        <f>I37</f>
        <v>2837.1</v>
      </c>
      <c r="G37" s="166">
        <v>0</v>
      </c>
      <c r="H37" s="166">
        <v>0</v>
      </c>
      <c r="I37" s="166">
        <v>2837.1</v>
      </c>
      <c r="J37" s="88"/>
    </row>
    <row r="38" spans="1:10" ht="15.75">
      <c r="A38" s="18" t="s">
        <v>656</v>
      </c>
      <c r="B38" s="102" t="s">
        <v>610</v>
      </c>
      <c r="C38" s="101" t="s">
        <v>677</v>
      </c>
      <c r="D38" s="101" t="s">
        <v>677</v>
      </c>
      <c r="E38" s="102">
        <v>622</v>
      </c>
      <c r="F38" s="166">
        <f>I38</f>
        <v>260</v>
      </c>
      <c r="G38" s="166">
        <v>0</v>
      </c>
      <c r="H38" s="166">
        <v>0</v>
      </c>
      <c r="I38" s="166">
        <v>260</v>
      </c>
      <c r="J38" s="88"/>
    </row>
    <row r="39" spans="1:10" ht="15.75">
      <c r="A39" s="18" t="s">
        <v>687</v>
      </c>
      <c r="B39" s="102" t="s">
        <v>614</v>
      </c>
      <c r="C39" s="101"/>
      <c r="D39" s="101"/>
      <c r="E39" s="102"/>
      <c r="F39" s="166">
        <f aca="true" t="shared" si="5" ref="F39:J41">SUM(F40)</f>
        <v>50</v>
      </c>
      <c r="G39" s="166">
        <f t="shared" si="5"/>
        <v>0</v>
      </c>
      <c r="H39" s="166">
        <f t="shared" si="5"/>
        <v>0</v>
      </c>
      <c r="I39" s="166">
        <f t="shared" si="5"/>
        <v>50</v>
      </c>
      <c r="J39" s="166">
        <f t="shared" si="5"/>
        <v>0</v>
      </c>
    </row>
    <row r="40" spans="1:10" ht="15.75">
      <c r="A40" s="18" t="s">
        <v>578</v>
      </c>
      <c r="B40" s="102" t="s">
        <v>614</v>
      </c>
      <c r="C40" s="101" t="s">
        <v>677</v>
      </c>
      <c r="D40" s="101"/>
      <c r="E40" s="102"/>
      <c r="F40" s="166">
        <f t="shared" si="5"/>
        <v>50</v>
      </c>
      <c r="G40" s="166">
        <f t="shared" si="5"/>
        <v>0</v>
      </c>
      <c r="H40" s="166">
        <f t="shared" si="5"/>
        <v>0</v>
      </c>
      <c r="I40" s="166">
        <f t="shared" si="5"/>
        <v>50</v>
      </c>
      <c r="J40" s="166">
        <f t="shared" si="5"/>
        <v>0</v>
      </c>
    </row>
    <row r="41" spans="1:10" ht="15.75">
      <c r="A41" s="18" t="s">
        <v>612</v>
      </c>
      <c r="B41" s="102" t="s">
        <v>614</v>
      </c>
      <c r="C41" s="101" t="s">
        <v>677</v>
      </c>
      <c r="D41" s="101" t="s">
        <v>681</v>
      </c>
      <c r="E41" s="102"/>
      <c r="F41" s="166">
        <f t="shared" si="5"/>
        <v>50</v>
      </c>
      <c r="G41" s="166">
        <f t="shared" si="5"/>
        <v>0</v>
      </c>
      <c r="H41" s="166">
        <f t="shared" si="5"/>
        <v>0</v>
      </c>
      <c r="I41" s="166">
        <f t="shared" si="5"/>
        <v>50</v>
      </c>
      <c r="J41" s="166">
        <f t="shared" si="5"/>
        <v>0</v>
      </c>
    </row>
    <row r="42" spans="1:10" ht="15" customHeight="1">
      <c r="A42" s="18" t="s">
        <v>458</v>
      </c>
      <c r="B42" s="102" t="s">
        <v>614</v>
      </c>
      <c r="C42" s="101" t="s">
        <v>677</v>
      </c>
      <c r="D42" s="101" t="s">
        <v>681</v>
      </c>
      <c r="E42" s="102">
        <v>244</v>
      </c>
      <c r="F42" s="166">
        <v>50</v>
      </c>
      <c r="G42" s="166">
        <v>0</v>
      </c>
      <c r="H42" s="166">
        <v>0</v>
      </c>
      <c r="I42" s="107">
        <v>50</v>
      </c>
      <c r="J42" s="88"/>
    </row>
    <row r="43" spans="1:10" ht="13.5" customHeight="1">
      <c r="A43" s="18" t="s">
        <v>615</v>
      </c>
      <c r="B43" s="102" t="s">
        <v>616</v>
      </c>
      <c r="C43" s="101"/>
      <c r="D43" s="101"/>
      <c r="E43" s="102"/>
      <c r="F43" s="166">
        <f aca="true" t="shared" si="6" ref="F43:J45">SUM(F44)</f>
        <v>1510</v>
      </c>
      <c r="G43" s="166">
        <f t="shared" si="6"/>
        <v>0</v>
      </c>
      <c r="H43" s="166">
        <f t="shared" si="6"/>
        <v>0</v>
      </c>
      <c r="I43" s="166">
        <f t="shared" si="6"/>
        <v>1510</v>
      </c>
      <c r="J43" s="166">
        <f t="shared" si="6"/>
        <v>0</v>
      </c>
    </row>
    <row r="44" spans="1:10" ht="15.75">
      <c r="A44" s="18" t="s">
        <v>578</v>
      </c>
      <c r="B44" s="102" t="s">
        <v>616</v>
      </c>
      <c r="C44" s="101" t="s">
        <v>677</v>
      </c>
      <c r="D44" s="101"/>
      <c r="E44" s="102"/>
      <c r="F44" s="166">
        <f t="shared" si="6"/>
        <v>1510</v>
      </c>
      <c r="G44" s="166">
        <f t="shared" si="6"/>
        <v>0</v>
      </c>
      <c r="H44" s="166">
        <f t="shared" si="6"/>
        <v>0</v>
      </c>
      <c r="I44" s="166">
        <f t="shared" si="6"/>
        <v>1510</v>
      </c>
      <c r="J44" s="166">
        <f t="shared" si="6"/>
        <v>0</v>
      </c>
    </row>
    <row r="45" spans="1:10" ht="15.75">
      <c r="A45" s="18" t="s">
        <v>612</v>
      </c>
      <c r="B45" s="102" t="s">
        <v>616</v>
      </c>
      <c r="C45" s="101" t="s">
        <v>677</v>
      </c>
      <c r="D45" s="101" t="s">
        <v>681</v>
      </c>
      <c r="E45" s="102"/>
      <c r="F45" s="166">
        <f t="shared" si="6"/>
        <v>1510</v>
      </c>
      <c r="G45" s="166">
        <f t="shared" si="6"/>
        <v>0</v>
      </c>
      <c r="H45" s="166">
        <f t="shared" si="6"/>
        <v>0</v>
      </c>
      <c r="I45" s="166">
        <f t="shared" si="6"/>
        <v>1510</v>
      </c>
      <c r="J45" s="166">
        <f t="shared" si="6"/>
        <v>0</v>
      </c>
    </row>
    <row r="46" spans="1:10" ht="15.75" customHeight="1">
      <c r="A46" s="18" t="s">
        <v>458</v>
      </c>
      <c r="B46" s="102" t="s">
        <v>616</v>
      </c>
      <c r="C46" s="101" t="s">
        <v>677</v>
      </c>
      <c r="D46" s="101" t="s">
        <v>681</v>
      </c>
      <c r="E46" s="102">
        <v>244</v>
      </c>
      <c r="F46" s="166">
        <v>1510</v>
      </c>
      <c r="G46" s="166">
        <v>0</v>
      </c>
      <c r="H46" s="166">
        <v>0</v>
      </c>
      <c r="I46" s="166">
        <v>1510</v>
      </c>
      <c r="J46" s="88"/>
    </row>
    <row r="47" spans="1:10" ht="15.75">
      <c r="A47" s="18" t="s">
        <v>617</v>
      </c>
      <c r="B47" s="102" t="s">
        <v>618</v>
      </c>
      <c r="C47" s="101"/>
      <c r="D47" s="101"/>
      <c r="E47" s="102"/>
      <c r="F47" s="166">
        <f aca="true" t="shared" si="7" ref="F47:J49">SUM(F48)</f>
        <v>110</v>
      </c>
      <c r="G47" s="166">
        <f t="shared" si="7"/>
        <v>0</v>
      </c>
      <c r="H47" s="166">
        <f t="shared" si="7"/>
        <v>0</v>
      </c>
      <c r="I47" s="166">
        <f t="shared" si="7"/>
        <v>110</v>
      </c>
      <c r="J47" s="166">
        <f t="shared" si="7"/>
        <v>0</v>
      </c>
    </row>
    <row r="48" spans="1:10" ht="15.75">
      <c r="A48" s="18" t="s">
        <v>578</v>
      </c>
      <c r="B48" s="102" t="s">
        <v>618</v>
      </c>
      <c r="C48" s="101" t="s">
        <v>677</v>
      </c>
      <c r="D48" s="101"/>
      <c r="E48" s="102"/>
      <c r="F48" s="166">
        <f t="shared" si="7"/>
        <v>110</v>
      </c>
      <c r="G48" s="166">
        <f t="shared" si="7"/>
        <v>0</v>
      </c>
      <c r="H48" s="166">
        <f t="shared" si="7"/>
        <v>0</v>
      </c>
      <c r="I48" s="166">
        <f t="shared" si="7"/>
        <v>110</v>
      </c>
      <c r="J48" s="166">
        <f t="shared" si="7"/>
        <v>0</v>
      </c>
    </row>
    <row r="49" spans="1:10" ht="15.75">
      <c r="A49" s="18" t="s">
        <v>612</v>
      </c>
      <c r="B49" s="102" t="s">
        <v>618</v>
      </c>
      <c r="C49" s="101" t="s">
        <v>677</v>
      </c>
      <c r="D49" s="101" t="s">
        <v>681</v>
      </c>
      <c r="E49" s="102"/>
      <c r="F49" s="166">
        <f t="shared" si="7"/>
        <v>110</v>
      </c>
      <c r="G49" s="166">
        <f t="shared" si="7"/>
        <v>0</v>
      </c>
      <c r="H49" s="166">
        <f t="shared" si="7"/>
        <v>0</v>
      </c>
      <c r="I49" s="166">
        <f t="shared" si="7"/>
        <v>110</v>
      </c>
      <c r="J49" s="166">
        <f t="shared" si="7"/>
        <v>0</v>
      </c>
    </row>
    <row r="50" spans="1:10" ht="15" customHeight="1">
      <c r="A50" s="18" t="s">
        <v>458</v>
      </c>
      <c r="B50" s="102" t="s">
        <v>618</v>
      </c>
      <c r="C50" s="101" t="s">
        <v>677</v>
      </c>
      <c r="D50" s="101" t="s">
        <v>681</v>
      </c>
      <c r="E50" s="102">
        <v>244</v>
      </c>
      <c r="F50" s="166">
        <v>110</v>
      </c>
      <c r="G50" s="166">
        <v>0</v>
      </c>
      <c r="H50" s="166">
        <v>0</v>
      </c>
      <c r="I50" s="166">
        <v>110</v>
      </c>
      <c r="J50" s="88"/>
    </row>
    <row r="51" spans="1:10" ht="31.5">
      <c r="A51" s="18" t="s">
        <v>584</v>
      </c>
      <c r="B51" s="102" t="s">
        <v>585</v>
      </c>
      <c r="C51" s="101"/>
      <c r="D51" s="101"/>
      <c r="E51" s="102"/>
      <c r="F51" s="166">
        <f aca="true" t="shared" si="8" ref="F51:J53">SUM(F52)</f>
        <v>33917.4</v>
      </c>
      <c r="G51" s="166">
        <f t="shared" si="8"/>
        <v>0</v>
      </c>
      <c r="H51" s="166">
        <f t="shared" si="8"/>
        <v>33917.4</v>
      </c>
      <c r="I51" s="166">
        <f t="shared" si="8"/>
        <v>0</v>
      </c>
      <c r="J51" s="166">
        <f t="shared" si="8"/>
        <v>0</v>
      </c>
    </row>
    <row r="52" spans="1:10" ht="15.75">
      <c r="A52" s="18" t="s">
        <v>578</v>
      </c>
      <c r="B52" s="102" t="s">
        <v>585</v>
      </c>
      <c r="C52" s="101" t="s">
        <v>677</v>
      </c>
      <c r="D52" s="101"/>
      <c r="E52" s="102"/>
      <c r="F52" s="166">
        <f t="shared" si="8"/>
        <v>33917.4</v>
      </c>
      <c r="G52" s="166">
        <f t="shared" si="8"/>
        <v>0</v>
      </c>
      <c r="H52" s="166">
        <f t="shared" si="8"/>
        <v>33917.4</v>
      </c>
      <c r="I52" s="166">
        <f t="shared" si="8"/>
        <v>0</v>
      </c>
      <c r="J52" s="166">
        <f t="shared" si="8"/>
        <v>0</v>
      </c>
    </row>
    <row r="53" spans="1:10" ht="15.75">
      <c r="A53" s="18" t="s">
        <v>579</v>
      </c>
      <c r="B53" s="102" t="s">
        <v>585</v>
      </c>
      <c r="C53" s="101" t="s">
        <v>677</v>
      </c>
      <c r="D53" s="101" t="s">
        <v>672</v>
      </c>
      <c r="E53" s="102"/>
      <c r="F53" s="166">
        <f t="shared" si="8"/>
        <v>33917.4</v>
      </c>
      <c r="G53" s="166">
        <f t="shared" si="8"/>
        <v>0</v>
      </c>
      <c r="H53" s="166">
        <f t="shared" si="8"/>
        <v>33917.4</v>
      </c>
      <c r="I53" s="166">
        <f t="shared" si="8"/>
        <v>0</v>
      </c>
      <c r="J53" s="166">
        <f t="shared" si="8"/>
        <v>0</v>
      </c>
    </row>
    <row r="54" spans="1:10" ht="30" customHeight="1">
      <c r="A54" s="18" t="s">
        <v>588</v>
      </c>
      <c r="B54" s="102" t="s">
        <v>585</v>
      </c>
      <c r="C54" s="101" t="s">
        <v>677</v>
      </c>
      <c r="D54" s="101" t="s">
        <v>672</v>
      </c>
      <c r="E54" s="102">
        <v>611</v>
      </c>
      <c r="F54" s="166">
        <v>33917.4</v>
      </c>
      <c r="G54" s="166">
        <v>0</v>
      </c>
      <c r="H54" s="166">
        <v>33917.4</v>
      </c>
      <c r="I54" s="166"/>
      <c r="J54" s="88"/>
    </row>
    <row r="55" spans="1:10" ht="47.25">
      <c r="A55" s="18" t="s">
        <v>594</v>
      </c>
      <c r="B55" s="102" t="s">
        <v>595</v>
      </c>
      <c r="C55" s="101"/>
      <c r="D55" s="101"/>
      <c r="E55" s="102"/>
      <c r="F55" s="166">
        <f aca="true" t="shared" si="9" ref="F55:J57">SUM(F56)</f>
        <v>230506.1</v>
      </c>
      <c r="G55" s="166">
        <f t="shared" si="9"/>
        <v>0</v>
      </c>
      <c r="H55" s="166">
        <f t="shared" si="9"/>
        <v>230506.1</v>
      </c>
      <c r="I55" s="166">
        <f t="shared" si="9"/>
        <v>0</v>
      </c>
      <c r="J55" s="166">
        <f t="shared" si="9"/>
        <v>0</v>
      </c>
    </row>
    <row r="56" spans="1:10" ht="15.75">
      <c r="A56" s="18" t="s">
        <v>578</v>
      </c>
      <c r="B56" s="102" t="s">
        <v>595</v>
      </c>
      <c r="C56" s="101" t="s">
        <v>677</v>
      </c>
      <c r="D56" s="101"/>
      <c r="E56" s="102"/>
      <c r="F56" s="166">
        <f t="shared" si="9"/>
        <v>230506.1</v>
      </c>
      <c r="G56" s="166">
        <f t="shared" si="9"/>
        <v>0</v>
      </c>
      <c r="H56" s="166">
        <f t="shared" si="9"/>
        <v>230506.1</v>
      </c>
      <c r="I56" s="166">
        <f t="shared" si="9"/>
        <v>0</v>
      </c>
      <c r="J56" s="166">
        <f t="shared" si="9"/>
        <v>0</v>
      </c>
    </row>
    <row r="57" spans="1:10" ht="15.75">
      <c r="A57" s="18" t="s">
        <v>593</v>
      </c>
      <c r="B57" s="102" t="s">
        <v>595</v>
      </c>
      <c r="C57" s="101" t="s">
        <v>677</v>
      </c>
      <c r="D57" s="101" t="s">
        <v>673</v>
      </c>
      <c r="E57" s="102"/>
      <c r="F57" s="166">
        <f t="shared" si="9"/>
        <v>230506.1</v>
      </c>
      <c r="G57" s="166">
        <f t="shared" si="9"/>
        <v>0</v>
      </c>
      <c r="H57" s="166">
        <f t="shared" si="9"/>
        <v>230506.1</v>
      </c>
      <c r="I57" s="166">
        <f t="shared" si="9"/>
        <v>0</v>
      </c>
      <c r="J57" s="166">
        <f t="shared" si="9"/>
        <v>0</v>
      </c>
    </row>
    <row r="58" spans="1:10" ht="30" customHeight="1">
      <c r="A58" s="18" t="s">
        <v>588</v>
      </c>
      <c r="B58" s="102" t="s">
        <v>595</v>
      </c>
      <c r="C58" s="101" t="s">
        <v>677</v>
      </c>
      <c r="D58" s="101" t="s">
        <v>673</v>
      </c>
      <c r="E58" s="102">
        <v>611</v>
      </c>
      <c r="F58" s="166">
        <v>230506.1</v>
      </c>
      <c r="G58" s="166">
        <v>0</v>
      </c>
      <c r="H58" s="166">
        <v>230506.1</v>
      </c>
      <c r="I58" s="166"/>
      <c r="J58" s="88"/>
    </row>
    <row r="59" spans="1:10" ht="30.75" customHeight="1">
      <c r="A59" s="18" t="s">
        <v>596</v>
      </c>
      <c r="B59" s="102" t="s">
        <v>597</v>
      </c>
      <c r="C59" s="101"/>
      <c r="D59" s="101"/>
      <c r="E59" s="102"/>
      <c r="F59" s="166">
        <f aca="true" t="shared" si="10" ref="F59:J61">SUM(F60)</f>
        <v>51239.2</v>
      </c>
      <c r="G59" s="166">
        <f t="shared" si="10"/>
        <v>0</v>
      </c>
      <c r="H59" s="166">
        <f t="shared" si="10"/>
        <v>51239.2</v>
      </c>
      <c r="I59" s="166">
        <f t="shared" si="10"/>
        <v>0</v>
      </c>
      <c r="J59" s="166">
        <f t="shared" si="10"/>
        <v>0</v>
      </c>
    </row>
    <row r="60" spans="1:10" ht="15.75">
      <c r="A60" s="18" t="s">
        <v>578</v>
      </c>
      <c r="B60" s="102" t="s">
        <v>597</v>
      </c>
      <c r="C60" s="101" t="s">
        <v>677</v>
      </c>
      <c r="D60" s="101"/>
      <c r="E60" s="102"/>
      <c r="F60" s="166">
        <f t="shared" si="10"/>
        <v>51239.2</v>
      </c>
      <c r="G60" s="166">
        <f t="shared" si="10"/>
        <v>0</v>
      </c>
      <c r="H60" s="166">
        <f t="shared" si="10"/>
        <v>51239.2</v>
      </c>
      <c r="I60" s="166">
        <f t="shared" si="10"/>
        <v>0</v>
      </c>
      <c r="J60" s="166">
        <f t="shared" si="10"/>
        <v>0</v>
      </c>
    </row>
    <row r="61" spans="1:10" ht="15.75">
      <c r="A61" s="18" t="s">
        <v>593</v>
      </c>
      <c r="B61" s="102" t="s">
        <v>597</v>
      </c>
      <c r="C61" s="101" t="s">
        <v>677</v>
      </c>
      <c r="D61" s="101" t="s">
        <v>673</v>
      </c>
      <c r="E61" s="102"/>
      <c r="F61" s="166">
        <f t="shared" si="10"/>
        <v>51239.2</v>
      </c>
      <c r="G61" s="166">
        <f t="shared" si="10"/>
        <v>0</v>
      </c>
      <c r="H61" s="166">
        <f t="shared" si="10"/>
        <v>51239.2</v>
      </c>
      <c r="I61" s="166">
        <f t="shared" si="10"/>
        <v>0</v>
      </c>
      <c r="J61" s="166">
        <f t="shared" si="10"/>
        <v>0</v>
      </c>
    </row>
    <row r="62" spans="1:10" ht="30" customHeight="1">
      <c r="A62" s="18" t="s">
        <v>598</v>
      </c>
      <c r="B62" s="102" t="s">
        <v>597</v>
      </c>
      <c r="C62" s="101" t="s">
        <v>677</v>
      </c>
      <c r="D62" s="101" t="s">
        <v>673</v>
      </c>
      <c r="E62" s="102">
        <v>621</v>
      </c>
      <c r="F62" s="166">
        <v>51239.2</v>
      </c>
      <c r="G62" s="166">
        <v>0</v>
      </c>
      <c r="H62" s="166">
        <v>51239.2</v>
      </c>
      <c r="I62" s="166"/>
      <c r="J62" s="88"/>
    </row>
    <row r="63" spans="1:10" ht="30.75" customHeight="1">
      <c r="A63" s="18" t="s">
        <v>596</v>
      </c>
      <c r="B63" s="102" t="s">
        <v>600</v>
      </c>
      <c r="C63" s="101"/>
      <c r="D63" s="101"/>
      <c r="E63" s="102"/>
      <c r="F63" s="166">
        <f aca="true" t="shared" si="11" ref="F63:J65">SUM(F64)</f>
        <v>46683.7</v>
      </c>
      <c r="G63" s="166">
        <f t="shared" si="11"/>
        <v>0</v>
      </c>
      <c r="H63" s="166">
        <f t="shared" si="11"/>
        <v>46683.7</v>
      </c>
      <c r="I63" s="166">
        <f t="shared" si="11"/>
        <v>0</v>
      </c>
      <c r="J63" s="166">
        <f t="shared" si="11"/>
        <v>0</v>
      </c>
    </row>
    <row r="64" spans="1:10" ht="15.75">
      <c r="A64" s="18" t="s">
        <v>578</v>
      </c>
      <c r="B64" s="102" t="s">
        <v>600</v>
      </c>
      <c r="C64" s="101" t="s">
        <v>677</v>
      </c>
      <c r="D64" s="101"/>
      <c r="E64" s="102"/>
      <c r="F64" s="166">
        <f t="shared" si="11"/>
        <v>46683.7</v>
      </c>
      <c r="G64" s="166">
        <f t="shared" si="11"/>
        <v>0</v>
      </c>
      <c r="H64" s="166">
        <f t="shared" si="11"/>
        <v>46683.7</v>
      </c>
      <c r="I64" s="166">
        <f t="shared" si="11"/>
        <v>0</v>
      </c>
      <c r="J64" s="166">
        <f t="shared" si="11"/>
        <v>0</v>
      </c>
    </row>
    <row r="65" spans="1:10" ht="15.75">
      <c r="A65" s="18" t="s">
        <v>593</v>
      </c>
      <c r="B65" s="102" t="s">
        <v>600</v>
      </c>
      <c r="C65" s="101" t="s">
        <v>677</v>
      </c>
      <c r="D65" s="101" t="s">
        <v>673</v>
      </c>
      <c r="E65" s="102"/>
      <c r="F65" s="166">
        <f t="shared" si="11"/>
        <v>46683.7</v>
      </c>
      <c r="G65" s="166">
        <f t="shared" si="11"/>
        <v>0</v>
      </c>
      <c r="H65" s="166">
        <f t="shared" si="11"/>
        <v>46683.7</v>
      </c>
      <c r="I65" s="166">
        <f t="shared" si="11"/>
        <v>0</v>
      </c>
      <c r="J65" s="166">
        <f t="shared" si="11"/>
        <v>0</v>
      </c>
    </row>
    <row r="66" spans="1:10" ht="30.75" customHeight="1">
      <c r="A66" s="18" t="s">
        <v>588</v>
      </c>
      <c r="B66" s="102" t="s">
        <v>600</v>
      </c>
      <c r="C66" s="101" t="s">
        <v>677</v>
      </c>
      <c r="D66" s="101" t="s">
        <v>673</v>
      </c>
      <c r="E66" s="102">
        <v>611</v>
      </c>
      <c r="F66" s="166">
        <v>46683.7</v>
      </c>
      <c r="G66" s="166">
        <v>0</v>
      </c>
      <c r="H66" s="166">
        <v>46683.7</v>
      </c>
      <c r="I66" s="166"/>
      <c r="J66" s="88"/>
    </row>
    <row r="67" spans="1:10" ht="47.25">
      <c r="A67" s="18" t="s">
        <v>642</v>
      </c>
      <c r="B67" s="102" t="s">
        <v>643</v>
      </c>
      <c r="C67" s="101"/>
      <c r="D67" s="101"/>
      <c r="E67" s="102"/>
      <c r="F67" s="166">
        <f aca="true" t="shared" si="12" ref="F67:J69">SUM(F68)</f>
        <v>881.6</v>
      </c>
      <c r="G67" s="166">
        <f t="shared" si="12"/>
        <v>0</v>
      </c>
      <c r="H67" s="166">
        <f t="shared" si="12"/>
        <v>881.6</v>
      </c>
      <c r="I67" s="166">
        <f t="shared" si="12"/>
        <v>0</v>
      </c>
      <c r="J67" s="166">
        <f t="shared" si="12"/>
        <v>0</v>
      </c>
    </row>
    <row r="68" spans="1:10" ht="15.75">
      <c r="A68" s="18" t="s">
        <v>633</v>
      </c>
      <c r="B68" s="102" t="s">
        <v>643</v>
      </c>
      <c r="C68" s="101">
        <v>10</v>
      </c>
      <c r="D68" s="101"/>
      <c r="E68" s="102"/>
      <c r="F68" s="166">
        <f t="shared" si="12"/>
        <v>881.6</v>
      </c>
      <c r="G68" s="166">
        <f t="shared" si="12"/>
        <v>0</v>
      </c>
      <c r="H68" s="166">
        <f t="shared" si="12"/>
        <v>881.6</v>
      </c>
      <c r="I68" s="166">
        <f t="shared" si="12"/>
        <v>0</v>
      </c>
      <c r="J68" s="166">
        <f t="shared" si="12"/>
        <v>0</v>
      </c>
    </row>
    <row r="69" spans="1:10" ht="15.75">
      <c r="A69" s="18" t="s">
        <v>641</v>
      </c>
      <c r="B69" s="102" t="s">
        <v>643</v>
      </c>
      <c r="C69" s="101">
        <v>10</v>
      </c>
      <c r="D69" s="101" t="s">
        <v>675</v>
      </c>
      <c r="E69" s="102"/>
      <c r="F69" s="166">
        <f t="shared" si="12"/>
        <v>881.6</v>
      </c>
      <c r="G69" s="166">
        <v>0</v>
      </c>
      <c r="H69" s="166">
        <v>881.6</v>
      </c>
      <c r="I69" s="166"/>
      <c r="J69" s="166">
        <f t="shared" si="12"/>
        <v>0</v>
      </c>
    </row>
    <row r="70" spans="1:10" ht="31.5">
      <c r="A70" s="18" t="s">
        <v>637</v>
      </c>
      <c r="B70" s="102" t="s">
        <v>643</v>
      </c>
      <c r="C70" s="101">
        <v>10</v>
      </c>
      <c r="D70" s="101" t="s">
        <v>675</v>
      </c>
      <c r="E70" s="102">
        <v>321</v>
      </c>
      <c r="F70" s="166">
        <v>881.6</v>
      </c>
      <c r="G70" s="166">
        <v>0</v>
      </c>
      <c r="H70" s="166">
        <v>881.6</v>
      </c>
      <c r="I70" s="166">
        <v>0</v>
      </c>
      <c r="J70" s="88">
        <v>0</v>
      </c>
    </row>
    <row r="71" spans="1:10" ht="31.5">
      <c r="A71" s="61" t="s">
        <v>657</v>
      </c>
      <c r="B71" s="167" t="s">
        <v>590</v>
      </c>
      <c r="C71" s="168"/>
      <c r="D71" s="168"/>
      <c r="E71" s="167"/>
      <c r="F71" s="169">
        <f>SUM(F72,F76,F81,F85,F89,F94,F98)</f>
        <v>259588.79999999996</v>
      </c>
      <c r="G71" s="169">
        <f>SUM(G72,G76,G81,G85,G89,G94,G98)</f>
        <v>0</v>
      </c>
      <c r="H71" s="169">
        <f>SUM(H72,H76,H81,H85,H89,H94,H98)</f>
        <v>0</v>
      </c>
      <c r="I71" s="169">
        <f>SUM(I72,I76,I81,I85,I89,I94,I98)</f>
        <v>259588.79999999996</v>
      </c>
      <c r="J71" s="169">
        <f>SUM(J72,J76,J81,J85,J89,J94,J98)</f>
        <v>0</v>
      </c>
    </row>
    <row r="72" spans="1:10" ht="15.75">
      <c r="A72" s="18" t="s">
        <v>591</v>
      </c>
      <c r="B72" s="102" t="s">
        <v>592</v>
      </c>
      <c r="C72" s="101"/>
      <c r="D72" s="101"/>
      <c r="E72" s="102"/>
      <c r="F72" s="166">
        <f aca="true" t="shared" si="13" ref="F72:J74">SUM(F73)</f>
        <v>15839.8</v>
      </c>
      <c r="G72" s="166">
        <f t="shared" si="13"/>
        <v>0</v>
      </c>
      <c r="H72" s="166">
        <f t="shared" si="13"/>
        <v>0</v>
      </c>
      <c r="I72" s="166">
        <f t="shared" si="13"/>
        <v>15839.8</v>
      </c>
      <c r="J72" s="166">
        <f t="shared" si="13"/>
        <v>0</v>
      </c>
    </row>
    <row r="73" spans="1:10" ht="15.75">
      <c r="A73" s="18" t="s">
        <v>578</v>
      </c>
      <c r="B73" s="102" t="s">
        <v>592</v>
      </c>
      <c r="C73" s="101" t="s">
        <v>677</v>
      </c>
      <c r="D73" s="101"/>
      <c r="E73" s="102"/>
      <c r="F73" s="166">
        <f t="shared" si="13"/>
        <v>15839.8</v>
      </c>
      <c r="G73" s="166">
        <f t="shared" si="13"/>
        <v>0</v>
      </c>
      <c r="H73" s="166">
        <f t="shared" si="13"/>
        <v>0</v>
      </c>
      <c r="I73" s="166">
        <f t="shared" si="13"/>
        <v>15839.8</v>
      </c>
      <c r="J73" s="166">
        <f t="shared" si="13"/>
        <v>0</v>
      </c>
    </row>
    <row r="74" spans="1:10" ht="15.75">
      <c r="A74" s="18" t="s">
        <v>579</v>
      </c>
      <c r="B74" s="102" t="s">
        <v>592</v>
      </c>
      <c r="C74" s="101" t="s">
        <v>677</v>
      </c>
      <c r="D74" s="101" t="s">
        <v>672</v>
      </c>
      <c r="E74" s="102"/>
      <c r="F74" s="166">
        <f t="shared" si="13"/>
        <v>15839.8</v>
      </c>
      <c r="G74" s="166">
        <f t="shared" si="13"/>
        <v>0</v>
      </c>
      <c r="H74" s="166">
        <f t="shared" si="13"/>
        <v>0</v>
      </c>
      <c r="I74" s="166">
        <f t="shared" si="13"/>
        <v>15839.8</v>
      </c>
      <c r="J74" s="166">
        <f t="shared" si="13"/>
        <v>0</v>
      </c>
    </row>
    <row r="75" spans="1:10" ht="30" customHeight="1">
      <c r="A75" s="18" t="s">
        <v>588</v>
      </c>
      <c r="B75" s="102" t="s">
        <v>592</v>
      </c>
      <c r="C75" s="101" t="s">
        <v>677</v>
      </c>
      <c r="D75" s="101" t="s">
        <v>672</v>
      </c>
      <c r="E75" s="102">
        <v>611</v>
      </c>
      <c r="F75" s="166">
        <f>SUM(G75:J75)</f>
        <v>15839.8</v>
      </c>
      <c r="G75" s="166">
        <v>0</v>
      </c>
      <c r="H75" s="166">
        <v>0</v>
      </c>
      <c r="I75" s="166">
        <v>15839.8</v>
      </c>
      <c r="J75" s="88">
        <v>0</v>
      </c>
    </row>
    <row r="76" spans="1:10" ht="15.75">
      <c r="A76" s="18" t="s">
        <v>688</v>
      </c>
      <c r="B76" s="102" t="s">
        <v>602</v>
      </c>
      <c r="C76" s="101"/>
      <c r="D76" s="101"/>
      <c r="E76" s="170"/>
      <c r="F76" s="166">
        <f aca="true" t="shared" si="14" ref="F76:J77">SUM(F77)</f>
        <v>144079.9</v>
      </c>
      <c r="G76" s="166">
        <f t="shared" si="14"/>
        <v>0</v>
      </c>
      <c r="H76" s="166">
        <f t="shared" si="14"/>
        <v>0</v>
      </c>
      <c r="I76" s="166">
        <f t="shared" si="14"/>
        <v>144079.9</v>
      </c>
      <c r="J76" s="166">
        <f t="shared" si="14"/>
        <v>0</v>
      </c>
    </row>
    <row r="77" spans="1:10" ht="15.75">
      <c r="A77" s="18" t="s">
        <v>578</v>
      </c>
      <c r="B77" s="102" t="s">
        <v>602</v>
      </c>
      <c r="C77" s="101" t="s">
        <v>677</v>
      </c>
      <c r="D77" s="101"/>
      <c r="E77" s="170"/>
      <c r="F77" s="166">
        <f t="shared" si="14"/>
        <v>144079.9</v>
      </c>
      <c r="G77" s="166">
        <f t="shared" si="14"/>
        <v>0</v>
      </c>
      <c r="H77" s="166">
        <f t="shared" si="14"/>
        <v>0</v>
      </c>
      <c r="I77" s="166">
        <f t="shared" si="14"/>
        <v>144079.9</v>
      </c>
      <c r="J77" s="166">
        <f t="shared" si="14"/>
        <v>0</v>
      </c>
    </row>
    <row r="78" spans="1:10" ht="15.75">
      <c r="A78" s="18" t="s">
        <v>593</v>
      </c>
      <c r="B78" s="102" t="s">
        <v>602</v>
      </c>
      <c r="C78" s="101" t="s">
        <v>677</v>
      </c>
      <c r="D78" s="101" t="s">
        <v>673</v>
      </c>
      <c r="E78" s="170"/>
      <c r="F78" s="166">
        <f>I78</f>
        <v>144079.9</v>
      </c>
      <c r="G78" s="166">
        <f>SUM(G79)</f>
        <v>0</v>
      </c>
      <c r="H78" s="166">
        <f>SUM(H79)</f>
        <v>0</v>
      </c>
      <c r="I78" s="166">
        <f>I79+I80</f>
        <v>144079.9</v>
      </c>
      <c r="J78" s="166">
        <f>SUM(J79)</f>
        <v>0</v>
      </c>
    </row>
    <row r="79" spans="1:10" ht="29.25" customHeight="1">
      <c r="A79" s="18" t="s">
        <v>588</v>
      </c>
      <c r="B79" s="102" t="s">
        <v>602</v>
      </c>
      <c r="C79" s="101" t="s">
        <v>677</v>
      </c>
      <c r="D79" s="101" t="s">
        <v>673</v>
      </c>
      <c r="E79" s="102">
        <v>611</v>
      </c>
      <c r="F79" s="166">
        <v>116279.9</v>
      </c>
      <c r="G79" s="166">
        <v>0</v>
      </c>
      <c r="H79" s="166">
        <v>0</v>
      </c>
      <c r="I79" s="166">
        <v>116279.9</v>
      </c>
      <c r="J79" s="88">
        <v>0</v>
      </c>
    </row>
    <row r="80" spans="1:10" ht="15.75" customHeight="1">
      <c r="A80" s="18" t="s">
        <v>611</v>
      </c>
      <c r="B80" s="102" t="s">
        <v>602</v>
      </c>
      <c r="C80" s="101" t="s">
        <v>677</v>
      </c>
      <c r="D80" s="101" t="s">
        <v>673</v>
      </c>
      <c r="E80" s="102">
        <v>612</v>
      </c>
      <c r="F80" s="166">
        <f>I80</f>
        <v>27800</v>
      </c>
      <c r="G80" s="166">
        <v>0</v>
      </c>
      <c r="H80" s="166">
        <v>0</v>
      </c>
      <c r="I80" s="166">
        <v>27800</v>
      </c>
      <c r="J80" s="88">
        <v>0</v>
      </c>
    </row>
    <row r="81" spans="1:10" ht="15.75">
      <c r="A81" s="18" t="s">
        <v>603</v>
      </c>
      <c r="B81" s="102" t="s">
        <v>604</v>
      </c>
      <c r="C81" s="101"/>
      <c r="D81" s="101"/>
      <c r="E81" s="102"/>
      <c r="F81" s="166">
        <f aca="true" t="shared" si="15" ref="F81:J83">SUM(F82)</f>
        <v>9236.8</v>
      </c>
      <c r="G81" s="166">
        <f t="shared" si="15"/>
        <v>0</v>
      </c>
      <c r="H81" s="166">
        <f t="shared" si="15"/>
        <v>0</v>
      </c>
      <c r="I81" s="166">
        <f t="shared" si="15"/>
        <v>9236.8</v>
      </c>
      <c r="J81" s="166">
        <f t="shared" si="15"/>
        <v>0</v>
      </c>
    </row>
    <row r="82" spans="1:10" ht="15.75">
      <c r="A82" s="18" t="s">
        <v>578</v>
      </c>
      <c r="B82" s="102" t="s">
        <v>604</v>
      </c>
      <c r="C82" s="101" t="s">
        <v>677</v>
      </c>
      <c r="D82" s="101"/>
      <c r="E82" s="102"/>
      <c r="F82" s="166">
        <f t="shared" si="15"/>
        <v>9236.8</v>
      </c>
      <c r="G82" s="166">
        <f t="shared" si="15"/>
        <v>0</v>
      </c>
      <c r="H82" s="166">
        <f t="shared" si="15"/>
        <v>0</v>
      </c>
      <c r="I82" s="166">
        <f t="shared" si="15"/>
        <v>9236.8</v>
      </c>
      <c r="J82" s="166">
        <f t="shared" si="15"/>
        <v>0</v>
      </c>
    </row>
    <row r="83" spans="1:10" ht="15.75">
      <c r="A83" s="18" t="s">
        <v>593</v>
      </c>
      <c r="B83" s="102" t="s">
        <v>604</v>
      </c>
      <c r="C83" s="101" t="s">
        <v>677</v>
      </c>
      <c r="D83" s="101" t="s">
        <v>673</v>
      </c>
      <c r="E83" s="102"/>
      <c r="F83" s="166">
        <f t="shared" si="15"/>
        <v>9236.8</v>
      </c>
      <c r="G83" s="166">
        <f t="shared" si="15"/>
        <v>0</v>
      </c>
      <c r="H83" s="166">
        <f t="shared" si="15"/>
        <v>0</v>
      </c>
      <c r="I83" s="166">
        <f t="shared" si="15"/>
        <v>9236.8</v>
      </c>
      <c r="J83" s="166">
        <f t="shared" si="15"/>
        <v>0</v>
      </c>
    </row>
    <row r="84" spans="1:10" ht="29.25" customHeight="1">
      <c r="A84" s="18" t="s">
        <v>598</v>
      </c>
      <c r="B84" s="102" t="s">
        <v>604</v>
      </c>
      <c r="C84" s="101" t="s">
        <v>677</v>
      </c>
      <c r="D84" s="101" t="s">
        <v>673</v>
      </c>
      <c r="E84" s="102">
        <v>621</v>
      </c>
      <c r="F84" s="166">
        <v>9236.8</v>
      </c>
      <c r="G84" s="166">
        <v>0</v>
      </c>
      <c r="H84" s="166">
        <v>0</v>
      </c>
      <c r="I84" s="166">
        <v>9236.8</v>
      </c>
      <c r="J84" s="88">
        <v>0</v>
      </c>
    </row>
    <row r="85" spans="1:10" ht="15.75">
      <c r="A85" s="18" t="s">
        <v>605</v>
      </c>
      <c r="B85" s="102" t="s">
        <v>606</v>
      </c>
      <c r="C85" s="101"/>
      <c r="D85" s="101"/>
      <c r="E85" s="102"/>
      <c r="F85" s="166">
        <f aca="true" t="shared" si="16" ref="F85:J87">SUM(F86)</f>
        <v>9064.6</v>
      </c>
      <c r="G85" s="166">
        <f t="shared" si="16"/>
        <v>0</v>
      </c>
      <c r="H85" s="166">
        <f t="shared" si="16"/>
        <v>0</v>
      </c>
      <c r="I85" s="166">
        <f t="shared" si="16"/>
        <v>9064.6</v>
      </c>
      <c r="J85" s="166">
        <f t="shared" si="16"/>
        <v>0</v>
      </c>
    </row>
    <row r="86" spans="1:10" ht="15.75">
      <c r="A86" s="18" t="s">
        <v>578</v>
      </c>
      <c r="B86" s="102" t="s">
        <v>606</v>
      </c>
      <c r="C86" s="101" t="s">
        <v>677</v>
      </c>
      <c r="D86" s="101"/>
      <c r="E86" s="102"/>
      <c r="F86" s="166">
        <f t="shared" si="16"/>
        <v>9064.6</v>
      </c>
      <c r="G86" s="166">
        <f t="shared" si="16"/>
        <v>0</v>
      </c>
      <c r="H86" s="166">
        <f t="shared" si="16"/>
        <v>0</v>
      </c>
      <c r="I86" s="166">
        <f t="shared" si="16"/>
        <v>9064.6</v>
      </c>
      <c r="J86" s="166">
        <f t="shared" si="16"/>
        <v>0</v>
      </c>
    </row>
    <row r="87" spans="1:10" ht="15.75">
      <c r="A87" s="18" t="s">
        <v>593</v>
      </c>
      <c r="B87" s="102" t="s">
        <v>606</v>
      </c>
      <c r="C87" s="101" t="s">
        <v>677</v>
      </c>
      <c r="D87" s="101" t="s">
        <v>673</v>
      </c>
      <c r="E87" s="102"/>
      <c r="F87" s="166">
        <f t="shared" si="16"/>
        <v>9064.6</v>
      </c>
      <c r="G87" s="166">
        <f t="shared" si="16"/>
        <v>0</v>
      </c>
      <c r="H87" s="166">
        <f t="shared" si="16"/>
        <v>0</v>
      </c>
      <c r="I87" s="166">
        <f t="shared" si="16"/>
        <v>9064.6</v>
      </c>
      <c r="J87" s="166">
        <f t="shared" si="16"/>
        <v>0</v>
      </c>
    </row>
    <row r="88" spans="1:10" ht="29.25" customHeight="1">
      <c r="A88" s="18" t="s">
        <v>588</v>
      </c>
      <c r="B88" s="102" t="s">
        <v>606</v>
      </c>
      <c r="C88" s="101" t="s">
        <v>677</v>
      </c>
      <c r="D88" s="101" t="s">
        <v>673</v>
      </c>
      <c r="E88" s="102">
        <v>611</v>
      </c>
      <c r="F88" s="166">
        <v>9064.6</v>
      </c>
      <c r="G88" s="166">
        <v>0</v>
      </c>
      <c r="H88" s="166">
        <v>0</v>
      </c>
      <c r="I88" s="166">
        <v>9064.6</v>
      </c>
      <c r="J88" s="88">
        <v>0</v>
      </c>
    </row>
    <row r="89" spans="1:10" ht="15.75">
      <c r="A89" s="18" t="s">
        <v>627</v>
      </c>
      <c r="B89" s="102" t="s">
        <v>628</v>
      </c>
      <c r="C89" s="101"/>
      <c r="D89" s="101"/>
      <c r="E89" s="170"/>
      <c r="F89" s="166">
        <f aca="true" t="shared" si="17" ref="F89:J90">SUM(F90)</f>
        <v>53329.1</v>
      </c>
      <c r="G89" s="166">
        <f t="shared" si="17"/>
        <v>0</v>
      </c>
      <c r="H89" s="166">
        <f t="shared" si="17"/>
        <v>0</v>
      </c>
      <c r="I89" s="166">
        <f t="shared" si="17"/>
        <v>53329.1</v>
      </c>
      <c r="J89" s="166">
        <f t="shared" si="17"/>
        <v>0</v>
      </c>
    </row>
    <row r="90" spans="1:10" ht="15.75">
      <c r="A90" s="18" t="s">
        <v>685</v>
      </c>
      <c r="B90" s="102" t="s">
        <v>628</v>
      </c>
      <c r="C90" s="101" t="s">
        <v>678</v>
      </c>
      <c r="D90" s="101"/>
      <c r="E90" s="170"/>
      <c r="F90" s="166">
        <f t="shared" si="17"/>
        <v>53329.1</v>
      </c>
      <c r="G90" s="166">
        <f t="shared" si="17"/>
        <v>0</v>
      </c>
      <c r="H90" s="166">
        <f t="shared" si="17"/>
        <v>0</v>
      </c>
      <c r="I90" s="166">
        <f t="shared" si="17"/>
        <v>53329.1</v>
      </c>
      <c r="J90" s="166">
        <f t="shared" si="17"/>
        <v>0</v>
      </c>
    </row>
    <row r="91" spans="1:10" ht="15.75">
      <c r="A91" s="18" t="s">
        <v>622</v>
      </c>
      <c r="B91" s="102" t="s">
        <v>628</v>
      </c>
      <c r="C91" s="101" t="s">
        <v>678</v>
      </c>
      <c r="D91" s="101" t="s">
        <v>672</v>
      </c>
      <c r="E91" s="170"/>
      <c r="F91" s="166">
        <f>I91</f>
        <v>53329.1</v>
      </c>
      <c r="G91" s="166">
        <f>SUM(G92)</f>
        <v>0</v>
      </c>
      <c r="H91" s="166">
        <f>SUM(H92)</f>
        <v>0</v>
      </c>
      <c r="I91" s="166">
        <f>I92+I93</f>
        <v>53329.1</v>
      </c>
      <c r="J91" s="166">
        <f>SUM(J92)</f>
        <v>0</v>
      </c>
    </row>
    <row r="92" spans="1:10" ht="30.75" customHeight="1">
      <c r="A92" s="18" t="s">
        <v>598</v>
      </c>
      <c r="B92" s="102" t="s">
        <v>628</v>
      </c>
      <c r="C92" s="101" t="s">
        <v>678</v>
      </c>
      <c r="D92" s="101" t="s">
        <v>672</v>
      </c>
      <c r="E92" s="102">
        <v>621</v>
      </c>
      <c r="F92" s="166">
        <v>50629.1</v>
      </c>
      <c r="G92" s="166">
        <v>0</v>
      </c>
      <c r="H92" s="166">
        <v>0</v>
      </c>
      <c r="I92" s="166">
        <v>50629.1</v>
      </c>
      <c r="J92" s="88">
        <v>0</v>
      </c>
    </row>
    <row r="93" spans="1:10" ht="15.75" customHeight="1">
      <c r="A93" s="18" t="s">
        <v>656</v>
      </c>
      <c r="B93" s="102" t="s">
        <v>628</v>
      </c>
      <c r="C93" s="101" t="s">
        <v>678</v>
      </c>
      <c r="D93" s="101" t="s">
        <v>672</v>
      </c>
      <c r="E93" s="102">
        <v>622</v>
      </c>
      <c r="F93" s="166">
        <f>I93</f>
        <v>2700</v>
      </c>
      <c r="G93" s="166">
        <v>0</v>
      </c>
      <c r="H93" s="166">
        <v>0</v>
      </c>
      <c r="I93" s="166">
        <v>2700</v>
      </c>
      <c r="J93" s="88">
        <v>0</v>
      </c>
    </row>
    <row r="94" spans="1:10" ht="15.75">
      <c r="A94" s="18" t="s">
        <v>629</v>
      </c>
      <c r="B94" s="102" t="s">
        <v>630</v>
      </c>
      <c r="C94" s="101"/>
      <c r="D94" s="101"/>
      <c r="E94" s="102"/>
      <c r="F94" s="166">
        <f aca="true" t="shared" si="18" ref="F94:J96">SUM(F95)</f>
        <v>10049.3</v>
      </c>
      <c r="G94" s="166">
        <f t="shared" si="18"/>
        <v>0</v>
      </c>
      <c r="H94" s="166">
        <f t="shared" si="18"/>
        <v>0</v>
      </c>
      <c r="I94" s="166">
        <f t="shared" si="18"/>
        <v>10049.3</v>
      </c>
      <c r="J94" s="166">
        <f t="shared" si="18"/>
        <v>0</v>
      </c>
    </row>
    <row r="95" spans="1:10" ht="15.75">
      <c r="A95" s="18" t="s">
        <v>685</v>
      </c>
      <c r="B95" s="102" t="s">
        <v>630</v>
      </c>
      <c r="C95" s="101" t="s">
        <v>678</v>
      </c>
      <c r="D95" s="101"/>
      <c r="E95" s="102"/>
      <c r="F95" s="166">
        <f t="shared" si="18"/>
        <v>10049.3</v>
      </c>
      <c r="G95" s="166">
        <f t="shared" si="18"/>
        <v>0</v>
      </c>
      <c r="H95" s="166">
        <f t="shared" si="18"/>
        <v>0</v>
      </c>
      <c r="I95" s="166">
        <f t="shared" si="18"/>
        <v>10049.3</v>
      </c>
      <c r="J95" s="166">
        <f t="shared" si="18"/>
        <v>0</v>
      </c>
    </row>
    <row r="96" spans="1:10" ht="15.75">
      <c r="A96" s="18" t="s">
        <v>622</v>
      </c>
      <c r="B96" s="102" t="s">
        <v>630</v>
      </c>
      <c r="C96" s="101" t="s">
        <v>678</v>
      </c>
      <c r="D96" s="101" t="s">
        <v>672</v>
      </c>
      <c r="E96" s="102"/>
      <c r="F96" s="166">
        <f t="shared" si="18"/>
        <v>10049.3</v>
      </c>
      <c r="G96" s="166">
        <f t="shared" si="18"/>
        <v>0</v>
      </c>
      <c r="H96" s="166">
        <f t="shared" si="18"/>
        <v>0</v>
      </c>
      <c r="I96" s="166">
        <f t="shared" si="18"/>
        <v>10049.3</v>
      </c>
      <c r="J96" s="166">
        <f t="shared" si="18"/>
        <v>0</v>
      </c>
    </row>
    <row r="97" spans="1:10" ht="30" customHeight="1">
      <c r="A97" s="18" t="s">
        <v>598</v>
      </c>
      <c r="B97" s="102" t="s">
        <v>630</v>
      </c>
      <c r="C97" s="101" t="s">
        <v>678</v>
      </c>
      <c r="D97" s="101" t="s">
        <v>672</v>
      </c>
      <c r="E97" s="102">
        <v>621</v>
      </c>
      <c r="F97" s="166">
        <v>10049.3</v>
      </c>
      <c r="G97" s="166">
        <v>0</v>
      </c>
      <c r="H97" s="166">
        <v>0</v>
      </c>
      <c r="I97" s="166">
        <v>10049.3</v>
      </c>
      <c r="J97" s="88">
        <v>0</v>
      </c>
    </row>
    <row r="98" spans="1:10" ht="15.75">
      <c r="A98" s="18" t="s">
        <v>631</v>
      </c>
      <c r="B98" s="102" t="s">
        <v>632</v>
      </c>
      <c r="C98" s="101"/>
      <c r="D98" s="101"/>
      <c r="E98" s="102"/>
      <c r="F98" s="166">
        <f aca="true" t="shared" si="19" ref="F98:J100">SUM(F99)</f>
        <v>17989.3</v>
      </c>
      <c r="G98" s="166">
        <f t="shared" si="19"/>
        <v>0</v>
      </c>
      <c r="H98" s="166">
        <f t="shared" si="19"/>
        <v>0</v>
      </c>
      <c r="I98" s="166">
        <f t="shared" si="19"/>
        <v>17989.3</v>
      </c>
      <c r="J98" s="166">
        <f t="shared" si="19"/>
        <v>0</v>
      </c>
    </row>
    <row r="99" spans="1:10" ht="15.75">
      <c r="A99" s="18" t="s">
        <v>685</v>
      </c>
      <c r="B99" s="102" t="s">
        <v>632</v>
      </c>
      <c r="C99" s="101" t="s">
        <v>678</v>
      </c>
      <c r="D99" s="101"/>
      <c r="E99" s="102"/>
      <c r="F99" s="166">
        <f t="shared" si="19"/>
        <v>17989.3</v>
      </c>
      <c r="G99" s="166">
        <f t="shared" si="19"/>
        <v>0</v>
      </c>
      <c r="H99" s="166">
        <f t="shared" si="19"/>
        <v>0</v>
      </c>
      <c r="I99" s="166">
        <f t="shared" si="19"/>
        <v>17989.3</v>
      </c>
      <c r="J99" s="166">
        <f t="shared" si="19"/>
        <v>0</v>
      </c>
    </row>
    <row r="100" spans="1:10" ht="15.75">
      <c r="A100" s="18" t="s">
        <v>622</v>
      </c>
      <c r="B100" s="102" t="s">
        <v>632</v>
      </c>
      <c r="C100" s="101" t="s">
        <v>678</v>
      </c>
      <c r="D100" s="101" t="s">
        <v>672</v>
      </c>
      <c r="E100" s="102"/>
      <c r="F100" s="166">
        <f t="shared" si="19"/>
        <v>17989.3</v>
      </c>
      <c r="G100" s="166">
        <f t="shared" si="19"/>
        <v>0</v>
      </c>
      <c r="H100" s="166">
        <f t="shared" si="19"/>
        <v>0</v>
      </c>
      <c r="I100" s="166">
        <f t="shared" si="19"/>
        <v>17989.3</v>
      </c>
      <c r="J100" s="166">
        <f t="shared" si="19"/>
        <v>0</v>
      </c>
    </row>
    <row r="101" spans="1:10" ht="30.75" customHeight="1">
      <c r="A101" s="18" t="s">
        <v>598</v>
      </c>
      <c r="B101" s="102" t="s">
        <v>632</v>
      </c>
      <c r="C101" s="101" t="s">
        <v>678</v>
      </c>
      <c r="D101" s="101" t="s">
        <v>672</v>
      </c>
      <c r="E101" s="102">
        <v>621</v>
      </c>
      <c r="F101" s="166">
        <v>17989.3</v>
      </c>
      <c r="G101" s="166">
        <v>0</v>
      </c>
      <c r="H101" s="166">
        <v>0</v>
      </c>
      <c r="I101" s="166">
        <v>17989.3</v>
      </c>
      <c r="J101" s="88">
        <v>0</v>
      </c>
    </row>
    <row r="102" spans="1:10" ht="30" customHeight="1">
      <c r="A102" s="17" t="s">
        <v>689</v>
      </c>
      <c r="B102" s="99" t="s">
        <v>544</v>
      </c>
      <c r="C102" s="101"/>
      <c r="D102" s="101"/>
      <c r="E102" s="102"/>
      <c r="F102" s="103">
        <f aca="true" t="shared" si="20" ref="F102:J106">SUM(F103)</f>
        <v>100</v>
      </c>
      <c r="G102" s="103">
        <f t="shared" si="20"/>
        <v>0</v>
      </c>
      <c r="H102" s="103">
        <f t="shared" si="20"/>
        <v>0</v>
      </c>
      <c r="I102" s="103">
        <f t="shared" si="20"/>
        <v>100</v>
      </c>
      <c r="J102" s="103">
        <f t="shared" si="20"/>
        <v>0</v>
      </c>
    </row>
    <row r="103" spans="1:10" ht="31.5">
      <c r="A103" s="61" t="s">
        <v>545</v>
      </c>
      <c r="B103" s="167" t="s">
        <v>546</v>
      </c>
      <c r="C103" s="168"/>
      <c r="D103" s="168"/>
      <c r="E103" s="167"/>
      <c r="F103" s="169">
        <f t="shared" si="20"/>
        <v>100</v>
      </c>
      <c r="G103" s="169">
        <f t="shared" si="20"/>
        <v>0</v>
      </c>
      <c r="H103" s="169">
        <f t="shared" si="20"/>
        <v>0</v>
      </c>
      <c r="I103" s="169">
        <f t="shared" si="20"/>
        <v>100</v>
      </c>
      <c r="J103" s="169">
        <f t="shared" si="20"/>
        <v>0</v>
      </c>
    </row>
    <row r="104" spans="1:10" ht="31.5">
      <c r="A104" s="18" t="s">
        <v>547</v>
      </c>
      <c r="B104" s="102" t="s">
        <v>548</v>
      </c>
      <c r="C104" s="168"/>
      <c r="D104" s="168"/>
      <c r="E104" s="167"/>
      <c r="F104" s="166">
        <f t="shared" si="20"/>
        <v>100</v>
      </c>
      <c r="G104" s="166">
        <f t="shared" si="20"/>
        <v>0</v>
      </c>
      <c r="H104" s="166">
        <f t="shared" si="20"/>
        <v>0</v>
      </c>
      <c r="I104" s="166">
        <f t="shared" si="20"/>
        <v>100</v>
      </c>
      <c r="J104" s="166">
        <f t="shared" si="20"/>
        <v>0</v>
      </c>
    </row>
    <row r="105" spans="1:10" ht="15.75">
      <c r="A105" s="18" t="s">
        <v>515</v>
      </c>
      <c r="B105" s="102" t="s">
        <v>548</v>
      </c>
      <c r="C105" s="101" t="s">
        <v>675</v>
      </c>
      <c r="D105" s="101"/>
      <c r="E105" s="102"/>
      <c r="F105" s="166">
        <f t="shared" si="20"/>
        <v>100</v>
      </c>
      <c r="G105" s="166">
        <f t="shared" si="20"/>
        <v>0</v>
      </c>
      <c r="H105" s="166">
        <f t="shared" si="20"/>
        <v>0</v>
      </c>
      <c r="I105" s="166">
        <f t="shared" si="20"/>
        <v>100</v>
      </c>
      <c r="J105" s="166">
        <f t="shared" si="20"/>
        <v>0</v>
      </c>
    </row>
    <row r="106" spans="1:10" ht="15.75">
      <c r="A106" s="18" t="s">
        <v>542</v>
      </c>
      <c r="B106" s="102" t="s">
        <v>548</v>
      </c>
      <c r="C106" s="101" t="s">
        <v>675</v>
      </c>
      <c r="D106" s="101">
        <v>12</v>
      </c>
      <c r="E106" s="102"/>
      <c r="F106" s="166">
        <f t="shared" si="20"/>
        <v>100</v>
      </c>
      <c r="G106" s="166">
        <f t="shared" si="20"/>
        <v>0</v>
      </c>
      <c r="H106" s="166">
        <f t="shared" si="20"/>
        <v>0</v>
      </c>
      <c r="I106" s="166">
        <f t="shared" si="20"/>
        <v>100</v>
      </c>
      <c r="J106" s="166">
        <f t="shared" si="20"/>
        <v>0</v>
      </c>
    </row>
    <row r="107" spans="1:10" ht="31.5">
      <c r="A107" s="18" t="s">
        <v>523</v>
      </c>
      <c r="B107" s="102" t="s">
        <v>548</v>
      </c>
      <c r="C107" s="101" t="s">
        <v>675</v>
      </c>
      <c r="D107" s="101">
        <v>12</v>
      </c>
      <c r="E107" s="102">
        <v>810</v>
      </c>
      <c r="F107" s="166">
        <v>100</v>
      </c>
      <c r="G107" s="166">
        <v>0</v>
      </c>
      <c r="H107" s="166">
        <v>0</v>
      </c>
      <c r="I107" s="166">
        <v>100</v>
      </c>
      <c r="J107" s="88">
        <v>0</v>
      </c>
    </row>
    <row r="108" spans="1:10" ht="31.5">
      <c r="A108" s="17" t="s">
        <v>690</v>
      </c>
      <c r="B108" s="99" t="s">
        <v>652</v>
      </c>
      <c r="C108" s="101"/>
      <c r="D108" s="101"/>
      <c r="E108" s="102"/>
      <c r="F108" s="103">
        <f>SUM(F109,F119)</f>
        <v>31757.199999999997</v>
      </c>
      <c r="G108" s="103">
        <f>SUM(G109,G119)</f>
        <v>0</v>
      </c>
      <c r="H108" s="103">
        <f>SUM(H109,H119)</f>
        <v>0</v>
      </c>
      <c r="I108" s="103">
        <f>SUM(I109,I119)</f>
        <v>31757.199999999997</v>
      </c>
      <c r="J108" s="103">
        <f>SUM(J109,J119)</f>
        <v>0</v>
      </c>
    </row>
    <row r="109" spans="1:10" ht="15.75">
      <c r="A109" s="61" t="s">
        <v>653</v>
      </c>
      <c r="B109" s="167" t="s">
        <v>654</v>
      </c>
      <c r="C109" s="171"/>
      <c r="D109" s="171"/>
      <c r="E109" s="172"/>
      <c r="F109" s="169">
        <f>SUM(F110,F115)</f>
        <v>9145.4</v>
      </c>
      <c r="G109" s="169">
        <f>SUM(G110,G115)</f>
        <v>0</v>
      </c>
      <c r="H109" s="169">
        <f>SUM(H110,H115)</f>
        <v>0</v>
      </c>
      <c r="I109" s="169">
        <f>SUM(I110,I115)</f>
        <v>9145.4</v>
      </c>
      <c r="J109" s="169">
        <f>SUM(J110,J115)</f>
        <v>0</v>
      </c>
    </row>
    <row r="110" spans="1:10" ht="15.75">
      <c r="A110" s="18" t="s">
        <v>662</v>
      </c>
      <c r="B110" s="102" t="s">
        <v>663</v>
      </c>
      <c r="C110" s="173"/>
      <c r="D110" s="173"/>
      <c r="E110" s="170"/>
      <c r="F110" s="166">
        <f aca="true" t="shared" si="21" ref="F110:J111">SUM(F111)</f>
        <v>1145.4</v>
      </c>
      <c r="G110" s="166">
        <f t="shared" si="21"/>
        <v>0</v>
      </c>
      <c r="H110" s="166">
        <f t="shared" si="21"/>
        <v>0</v>
      </c>
      <c r="I110" s="166">
        <f t="shared" si="21"/>
        <v>1145.4</v>
      </c>
      <c r="J110" s="166">
        <f t="shared" si="21"/>
        <v>0</v>
      </c>
    </row>
    <row r="111" spans="1:10" ht="15.75">
      <c r="A111" s="18" t="s">
        <v>649</v>
      </c>
      <c r="B111" s="102" t="s">
        <v>663</v>
      </c>
      <c r="C111" s="101">
        <v>11</v>
      </c>
      <c r="D111" s="173"/>
      <c r="E111" s="170"/>
      <c r="F111" s="166">
        <f t="shared" si="21"/>
        <v>1145.4</v>
      </c>
      <c r="G111" s="166">
        <f t="shared" si="21"/>
        <v>0</v>
      </c>
      <c r="H111" s="166">
        <f t="shared" si="21"/>
        <v>0</v>
      </c>
      <c r="I111" s="166">
        <f t="shared" si="21"/>
        <v>1145.4</v>
      </c>
      <c r="J111" s="166">
        <f t="shared" si="21"/>
        <v>0</v>
      </c>
    </row>
    <row r="112" spans="1:10" ht="15.75">
      <c r="A112" s="18" t="s">
        <v>661</v>
      </c>
      <c r="B112" s="102" t="s">
        <v>663</v>
      </c>
      <c r="C112" s="101">
        <v>11</v>
      </c>
      <c r="D112" s="101" t="s">
        <v>673</v>
      </c>
      <c r="E112" s="170"/>
      <c r="F112" s="166">
        <f>I112</f>
        <v>1145.4</v>
      </c>
      <c r="G112" s="166">
        <f>SUM(G114)</f>
        <v>0</v>
      </c>
      <c r="H112" s="166">
        <f>SUM(H114)</f>
        <v>0</v>
      </c>
      <c r="I112" s="166">
        <f>I113+I114</f>
        <v>1145.4</v>
      </c>
      <c r="J112" s="166">
        <f>SUM(J114)</f>
        <v>0</v>
      </c>
    </row>
    <row r="113" spans="1:10" ht="15" customHeight="1">
      <c r="A113" s="18" t="s">
        <v>458</v>
      </c>
      <c r="B113" s="102" t="s">
        <v>663</v>
      </c>
      <c r="C113" s="101">
        <v>11</v>
      </c>
      <c r="D113" s="101" t="s">
        <v>673</v>
      </c>
      <c r="E113" s="102">
        <v>244</v>
      </c>
      <c r="F113" s="166">
        <f>I113</f>
        <v>102.4</v>
      </c>
      <c r="G113" s="166">
        <v>0</v>
      </c>
      <c r="H113" s="166">
        <v>0</v>
      </c>
      <c r="I113" s="166">
        <v>102.4</v>
      </c>
      <c r="J113" s="166">
        <v>0</v>
      </c>
    </row>
    <row r="114" spans="1:10" ht="15.75">
      <c r="A114" s="18" t="s">
        <v>656</v>
      </c>
      <c r="B114" s="102" t="s">
        <v>663</v>
      </c>
      <c r="C114" s="101">
        <v>11</v>
      </c>
      <c r="D114" s="101" t="s">
        <v>673</v>
      </c>
      <c r="E114" s="102">
        <v>622</v>
      </c>
      <c r="F114" s="166">
        <f>I114</f>
        <v>1043</v>
      </c>
      <c r="G114" s="166">
        <v>0</v>
      </c>
      <c r="H114" s="166">
        <v>0</v>
      </c>
      <c r="I114" s="166">
        <v>1043</v>
      </c>
      <c r="J114" s="88">
        <v>0</v>
      </c>
    </row>
    <row r="115" spans="1:10" ht="15.75">
      <c r="A115" s="18" t="s">
        <v>257</v>
      </c>
      <c r="B115" s="102" t="s">
        <v>655</v>
      </c>
      <c r="C115" s="168"/>
      <c r="D115" s="168"/>
      <c r="E115" s="167"/>
      <c r="F115" s="166">
        <f aca="true" t="shared" si="22" ref="F115:J117">SUM(F116)</f>
        <v>8000</v>
      </c>
      <c r="G115" s="166">
        <f t="shared" si="22"/>
        <v>0</v>
      </c>
      <c r="H115" s="166">
        <f t="shared" si="22"/>
        <v>0</v>
      </c>
      <c r="I115" s="166">
        <f t="shared" si="22"/>
        <v>8000</v>
      </c>
      <c r="J115" s="166">
        <f t="shared" si="22"/>
        <v>0</v>
      </c>
    </row>
    <row r="116" spans="1:10" ht="15.75">
      <c r="A116" s="18" t="s">
        <v>649</v>
      </c>
      <c r="B116" s="102" t="s">
        <v>655</v>
      </c>
      <c r="C116" s="101">
        <v>11</v>
      </c>
      <c r="D116" s="101"/>
      <c r="E116" s="167"/>
      <c r="F116" s="166">
        <f t="shared" si="22"/>
        <v>8000</v>
      </c>
      <c r="G116" s="166">
        <f t="shared" si="22"/>
        <v>0</v>
      </c>
      <c r="H116" s="166">
        <f t="shared" si="22"/>
        <v>0</v>
      </c>
      <c r="I116" s="166">
        <f t="shared" si="22"/>
        <v>8000</v>
      </c>
      <c r="J116" s="166">
        <f t="shared" si="22"/>
        <v>0</v>
      </c>
    </row>
    <row r="117" spans="1:10" ht="15.75">
      <c r="A117" s="18" t="s">
        <v>650</v>
      </c>
      <c r="B117" s="102" t="s">
        <v>655</v>
      </c>
      <c r="C117" s="101">
        <v>11</v>
      </c>
      <c r="D117" s="101" t="s">
        <v>672</v>
      </c>
      <c r="E117" s="167"/>
      <c r="F117" s="166">
        <f t="shared" si="22"/>
        <v>8000</v>
      </c>
      <c r="G117" s="166">
        <f t="shared" si="22"/>
        <v>0</v>
      </c>
      <c r="H117" s="166">
        <f t="shared" si="22"/>
        <v>0</v>
      </c>
      <c r="I117" s="166">
        <f t="shared" si="22"/>
        <v>8000</v>
      </c>
      <c r="J117" s="166">
        <f t="shared" si="22"/>
        <v>0</v>
      </c>
    </row>
    <row r="118" spans="1:10" ht="15.75">
      <c r="A118" s="18" t="s">
        <v>656</v>
      </c>
      <c r="B118" s="102" t="s">
        <v>655</v>
      </c>
      <c r="C118" s="101">
        <v>11</v>
      </c>
      <c r="D118" s="101" t="s">
        <v>672</v>
      </c>
      <c r="E118" s="102">
        <v>622</v>
      </c>
      <c r="F118" s="166">
        <f>I118</f>
        <v>8000</v>
      </c>
      <c r="G118" s="166">
        <v>0</v>
      </c>
      <c r="H118" s="166">
        <v>0</v>
      </c>
      <c r="I118" s="166">
        <v>8000</v>
      </c>
      <c r="J118" s="88">
        <v>0</v>
      </c>
    </row>
    <row r="119" spans="1:10" ht="31.5">
      <c r="A119" s="61" t="s">
        <v>657</v>
      </c>
      <c r="B119" s="167" t="s">
        <v>658</v>
      </c>
      <c r="C119" s="168"/>
      <c r="D119" s="168"/>
      <c r="E119" s="167"/>
      <c r="F119" s="169">
        <f aca="true" t="shared" si="23" ref="F119:J122">SUM(F120)</f>
        <v>22611.8</v>
      </c>
      <c r="G119" s="169">
        <f t="shared" si="23"/>
        <v>0</v>
      </c>
      <c r="H119" s="169">
        <f t="shared" si="23"/>
        <v>0</v>
      </c>
      <c r="I119" s="169">
        <f t="shared" si="23"/>
        <v>22611.8</v>
      </c>
      <c r="J119" s="169">
        <f t="shared" si="23"/>
        <v>0</v>
      </c>
    </row>
    <row r="120" spans="1:10" ht="31.5">
      <c r="A120" s="18" t="s">
        <v>691</v>
      </c>
      <c r="B120" s="102" t="s">
        <v>660</v>
      </c>
      <c r="C120" s="168"/>
      <c r="D120" s="168"/>
      <c r="E120" s="167"/>
      <c r="F120" s="166">
        <f t="shared" si="23"/>
        <v>22611.8</v>
      </c>
      <c r="G120" s="166">
        <f t="shared" si="23"/>
        <v>0</v>
      </c>
      <c r="H120" s="166">
        <f t="shared" si="23"/>
        <v>0</v>
      </c>
      <c r="I120" s="166">
        <f t="shared" si="23"/>
        <v>22611.8</v>
      </c>
      <c r="J120" s="166">
        <f t="shared" si="23"/>
        <v>0</v>
      </c>
    </row>
    <row r="121" spans="1:10" ht="15.75">
      <c r="A121" s="18" t="s">
        <v>649</v>
      </c>
      <c r="B121" s="102" t="s">
        <v>660</v>
      </c>
      <c r="C121" s="101">
        <v>11</v>
      </c>
      <c r="D121" s="101"/>
      <c r="E121" s="102"/>
      <c r="F121" s="166">
        <f t="shared" si="23"/>
        <v>22611.8</v>
      </c>
      <c r="G121" s="166">
        <f t="shared" si="23"/>
        <v>0</v>
      </c>
      <c r="H121" s="166">
        <f t="shared" si="23"/>
        <v>0</v>
      </c>
      <c r="I121" s="166">
        <f t="shared" si="23"/>
        <v>22611.8</v>
      </c>
      <c r="J121" s="166">
        <f t="shared" si="23"/>
        <v>0</v>
      </c>
    </row>
    <row r="122" spans="1:10" ht="15.75">
      <c r="A122" s="18" t="s">
        <v>650</v>
      </c>
      <c r="B122" s="102" t="s">
        <v>660</v>
      </c>
      <c r="C122" s="101">
        <v>11</v>
      </c>
      <c r="D122" s="101" t="s">
        <v>672</v>
      </c>
      <c r="E122" s="102"/>
      <c r="F122" s="166">
        <f t="shared" si="23"/>
        <v>22611.8</v>
      </c>
      <c r="G122" s="166">
        <f t="shared" si="23"/>
        <v>0</v>
      </c>
      <c r="H122" s="166">
        <f t="shared" si="23"/>
        <v>0</v>
      </c>
      <c r="I122" s="166">
        <f t="shared" si="23"/>
        <v>22611.8</v>
      </c>
      <c r="J122" s="166">
        <f t="shared" si="23"/>
        <v>0</v>
      </c>
    </row>
    <row r="123" spans="1:10" ht="30.75" customHeight="1">
      <c r="A123" s="18" t="s">
        <v>598</v>
      </c>
      <c r="B123" s="102" t="s">
        <v>660</v>
      </c>
      <c r="C123" s="101">
        <v>11</v>
      </c>
      <c r="D123" s="101" t="s">
        <v>672</v>
      </c>
      <c r="E123" s="102">
        <v>621</v>
      </c>
      <c r="F123" s="166">
        <f>SUM(G123:J123)</f>
        <v>22611.8</v>
      </c>
      <c r="G123" s="166">
        <v>0</v>
      </c>
      <c r="H123" s="166">
        <v>0</v>
      </c>
      <c r="I123" s="166">
        <v>22611.8</v>
      </c>
      <c r="J123" s="88">
        <v>0</v>
      </c>
    </row>
    <row r="124" spans="1:10" ht="30.75" customHeight="1">
      <c r="A124" s="17" t="s">
        <v>517</v>
      </c>
      <c r="B124" s="99" t="s">
        <v>518</v>
      </c>
      <c r="C124" s="101"/>
      <c r="D124" s="101"/>
      <c r="E124" s="102"/>
      <c r="F124" s="103">
        <f>SUM(F125,F146)</f>
        <v>538794.5</v>
      </c>
      <c r="G124" s="103">
        <f>SUM(G125,G146)</f>
        <v>0</v>
      </c>
      <c r="H124" s="103">
        <f>SUM(H125,H146)</f>
        <v>497106.50000000006</v>
      </c>
      <c r="I124" s="103">
        <f>SUM(I125,I146)</f>
        <v>41688</v>
      </c>
      <c r="J124" s="103">
        <f>SUM(J125,J146)</f>
        <v>0</v>
      </c>
    </row>
    <row r="125" spans="1:10" ht="15.75">
      <c r="A125" s="61" t="s">
        <v>519</v>
      </c>
      <c r="B125" s="167" t="s">
        <v>520</v>
      </c>
      <c r="C125" s="168"/>
      <c r="D125" s="168"/>
      <c r="E125" s="167"/>
      <c r="F125" s="169">
        <f>SUM(F126,F130,F134,F138,F142)</f>
        <v>507291.00000000006</v>
      </c>
      <c r="G125" s="169">
        <f>SUM(G126,G130,G134,G138,G142)</f>
        <v>0</v>
      </c>
      <c r="H125" s="169">
        <f>SUM(H126,H130,H134,H138,H142)</f>
        <v>497106.50000000006</v>
      </c>
      <c r="I125" s="169">
        <f>SUM(I126,I130,I134,I138,I142)</f>
        <v>10184.5</v>
      </c>
      <c r="J125" s="169">
        <f>SUM(J126,J130,J134,J138,J142)</f>
        <v>0</v>
      </c>
    </row>
    <row r="126" spans="1:10" ht="30" customHeight="1">
      <c r="A126" s="18" t="s">
        <v>565</v>
      </c>
      <c r="B126" s="102" t="s">
        <v>566</v>
      </c>
      <c r="C126" s="101"/>
      <c r="D126" s="101"/>
      <c r="E126" s="102"/>
      <c r="F126" s="166">
        <f aca="true" t="shared" si="24" ref="F126:J128">SUM(F127)</f>
        <v>46545.4</v>
      </c>
      <c r="G126" s="166">
        <f t="shared" si="24"/>
        <v>0</v>
      </c>
      <c r="H126" s="166">
        <f t="shared" si="24"/>
        <v>46545.4</v>
      </c>
      <c r="I126" s="166">
        <f t="shared" si="24"/>
        <v>0</v>
      </c>
      <c r="J126" s="166">
        <f t="shared" si="24"/>
        <v>0</v>
      </c>
    </row>
    <row r="127" spans="1:10" ht="15.75">
      <c r="A127" s="18" t="s">
        <v>555</v>
      </c>
      <c r="B127" s="102" t="s">
        <v>566</v>
      </c>
      <c r="C127" s="101" t="s">
        <v>676</v>
      </c>
      <c r="D127" s="101"/>
      <c r="E127" s="102"/>
      <c r="F127" s="166">
        <f t="shared" si="24"/>
        <v>46545.4</v>
      </c>
      <c r="G127" s="166">
        <f t="shared" si="24"/>
        <v>0</v>
      </c>
      <c r="H127" s="166">
        <f t="shared" si="24"/>
        <v>46545.4</v>
      </c>
      <c r="I127" s="166">
        <f t="shared" si="24"/>
        <v>0</v>
      </c>
      <c r="J127" s="166">
        <f t="shared" si="24"/>
        <v>0</v>
      </c>
    </row>
    <row r="128" spans="1:10" ht="15.75">
      <c r="A128" s="18" t="s">
        <v>563</v>
      </c>
      <c r="B128" s="102" t="s">
        <v>566</v>
      </c>
      <c r="C128" s="101" t="s">
        <v>676</v>
      </c>
      <c r="D128" s="101" t="s">
        <v>673</v>
      </c>
      <c r="E128" s="102"/>
      <c r="F128" s="166">
        <f t="shared" si="24"/>
        <v>46545.4</v>
      </c>
      <c r="G128" s="166">
        <f t="shared" si="24"/>
        <v>0</v>
      </c>
      <c r="H128" s="166">
        <f t="shared" si="24"/>
        <v>46545.4</v>
      </c>
      <c r="I128" s="166">
        <f t="shared" si="24"/>
        <v>0</v>
      </c>
      <c r="J128" s="166">
        <f t="shared" si="24"/>
        <v>0</v>
      </c>
    </row>
    <row r="129" spans="1:10" ht="31.5">
      <c r="A129" s="18" t="s">
        <v>523</v>
      </c>
      <c r="B129" s="102" t="s">
        <v>566</v>
      </c>
      <c r="C129" s="101" t="s">
        <v>676</v>
      </c>
      <c r="D129" s="101" t="s">
        <v>673</v>
      </c>
      <c r="E129" s="102">
        <v>810</v>
      </c>
      <c r="F129" s="166">
        <v>46545.4</v>
      </c>
      <c r="G129" s="166">
        <v>0</v>
      </c>
      <c r="H129" s="166">
        <v>46545.4</v>
      </c>
      <c r="I129" s="166">
        <v>0</v>
      </c>
      <c r="J129" s="88">
        <v>0</v>
      </c>
    </row>
    <row r="130" spans="1:10" ht="29.25" customHeight="1">
      <c r="A130" s="18" t="s">
        <v>567</v>
      </c>
      <c r="B130" s="102" t="s">
        <v>568</v>
      </c>
      <c r="C130" s="101"/>
      <c r="D130" s="101"/>
      <c r="E130" s="102"/>
      <c r="F130" s="166">
        <f aca="true" t="shared" si="25" ref="F130:J132">SUM(F131)</f>
        <v>302501.9</v>
      </c>
      <c r="G130" s="166">
        <f t="shared" si="25"/>
        <v>0</v>
      </c>
      <c r="H130" s="166">
        <f t="shared" si="25"/>
        <v>302501.9</v>
      </c>
      <c r="I130" s="166">
        <f t="shared" si="25"/>
        <v>0</v>
      </c>
      <c r="J130" s="166">
        <f t="shared" si="25"/>
        <v>0</v>
      </c>
    </row>
    <row r="131" spans="1:10" ht="15.75">
      <c r="A131" s="18" t="s">
        <v>555</v>
      </c>
      <c r="B131" s="102" t="s">
        <v>568</v>
      </c>
      <c r="C131" s="101" t="s">
        <v>676</v>
      </c>
      <c r="D131" s="101"/>
      <c r="E131" s="102"/>
      <c r="F131" s="166">
        <f t="shared" si="25"/>
        <v>302501.9</v>
      </c>
      <c r="G131" s="166">
        <f t="shared" si="25"/>
        <v>0</v>
      </c>
      <c r="H131" s="166">
        <f t="shared" si="25"/>
        <v>302501.9</v>
      </c>
      <c r="I131" s="166">
        <f t="shared" si="25"/>
        <v>0</v>
      </c>
      <c r="J131" s="166">
        <f t="shared" si="25"/>
        <v>0</v>
      </c>
    </row>
    <row r="132" spans="1:10" ht="15.75">
      <c r="A132" s="18" t="s">
        <v>563</v>
      </c>
      <c r="B132" s="102" t="s">
        <v>568</v>
      </c>
      <c r="C132" s="101" t="s">
        <v>676</v>
      </c>
      <c r="D132" s="101" t="s">
        <v>673</v>
      </c>
      <c r="E132" s="102"/>
      <c r="F132" s="166">
        <f t="shared" si="25"/>
        <v>302501.9</v>
      </c>
      <c r="G132" s="166">
        <f t="shared" si="25"/>
        <v>0</v>
      </c>
      <c r="H132" s="166">
        <f t="shared" si="25"/>
        <v>302501.9</v>
      </c>
      <c r="I132" s="166">
        <f t="shared" si="25"/>
        <v>0</v>
      </c>
      <c r="J132" s="166">
        <f t="shared" si="25"/>
        <v>0</v>
      </c>
    </row>
    <row r="133" spans="1:10" ht="31.5">
      <c r="A133" s="18" t="s">
        <v>523</v>
      </c>
      <c r="B133" s="102" t="s">
        <v>568</v>
      </c>
      <c r="C133" s="101" t="s">
        <v>676</v>
      </c>
      <c r="D133" s="101" t="s">
        <v>673</v>
      </c>
      <c r="E133" s="102">
        <v>810</v>
      </c>
      <c r="F133" s="166">
        <v>302501.9</v>
      </c>
      <c r="G133" s="166">
        <v>0</v>
      </c>
      <c r="H133" s="166">
        <v>302501.9</v>
      </c>
      <c r="I133" s="166">
        <v>0</v>
      </c>
      <c r="J133" s="88">
        <v>0</v>
      </c>
    </row>
    <row r="134" spans="1:10" ht="47.25">
      <c r="A134" s="18" t="s">
        <v>569</v>
      </c>
      <c r="B134" s="102" t="s">
        <v>570</v>
      </c>
      <c r="C134" s="101"/>
      <c r="D134" s="101"/>
      <c r="E134" s="102"/>
      <c r="F134" s="166">
        <f aca="true" t="shared" si="26" ref="F134:J136">SUM(F135)</f>
        <v>130089.7</v>
      </c>
      <c r="G134" s="166">
        <f t="shared" si="26"/>
        <v>0</v>
      </c>
      <c r="H134" s="166">
        <f t="shared" si="26"/>
        <v>130089.7</v>
      </c>
      <c r="I134" s="166">
        <f t="shared" si="26"/>
        <v>0</v>
      </c>
      <c r="J134" s="166">
        <f t="shared" si="26"/>
        <v>0</v>
      </c>
    </row>
    <row r="135" spans="1:10" ht="15.75">
      <c r="A135" s="18" t="s">
        <v>555</v>
      </c>
      <c r="B135" s="102" t="s">
        <v>570</v>
      </c>
      <c r="C135" s="101" t="s">
        <v>676</v>
      </c>
      <c r="D135" s="101"/>
      <c r="E135" s="102"/>
      <c r="F135" s="166">
        <f t="shared" si="26"/>
        <v>130089.7</v>
      </c>
      <c r="G135" s="166">
        <f t="shared" si="26"/>
        <v>0</v>
      </c>
      <c r="H135" s="166">
        <f t="shared" si="26"/>
        <v>130089.7</v>
      </c>
      <c r="I135" s="166">
        <f t="shared" si="26"/>
        <v>0</v>
      </c>
      <c r="J135" s="166">
        <f t="shared" si="26"/>
        <v>0</v>
      </c>
    </row>
    <row r="136" spans="1:10" ht="15.75">
      <c r="A136" s="18" t="s">
        <v>563</v>
      </c>
      <c r="B136" s="102" t="s">
        <v>570</v>
      </c>
      <c r="C136" s="101" t="s">
        <v>676</v>
      </c>
      <c r="D136" s="101" t="s">
        <v>673</v>
      </c>
      <c r="E136" s="102"/>
      <c r="F136" s="166">
        <f t="shared" si="26"/>
        <v>130089.7</v>
      </c>
      <c r="G136" s="166">
        <f t="shared" si="26"/>
        <v>0</v>
      </c>
      <c r="H136" s="166">
        <f t="shared" si="26"/>
        <v>130089.7</v>
      </c>
      <c r="I136" s="166">
        <f t="shared" si="26"/>
        <v>0</v>
      </c>
      <c r="J136" s="166">
        <f t="shared" si="26"/>
        <v>0</v>
      </c>
    </row>
    <row r="137" spans="1:10" ht="31.5">
      <c r="A137" s="18" t="s">
        <v>523</v>
      </c>
      <c r="B137" s="102" t="s">
        <v>570</v>
      </c>
      <c r="C137" s="101" t="s">
        <v>676</v>
      </c>
      <c r="D137" s="101" t="s">
        <v>673</v>
      </c>
      <c r="E137" s="102">
        <v>810</v>
      </c>
      <c r="F137" s="166">
        <v>130089.7</v>
      </c>
      <c r="G137" s="166">
        <v>0</v>
      </c>
      <c r="H137" s="166">
        <v>130089.7</v>
      </c>
      <c r="I137" s="166">
        <v>0</v>
      </c>
      <c r="J137" s="88">
        <v>0</v>
      </c>
    </row>
    <row r="138" spans="1:10" ht="47.25">
      <c r="A138" s="18" t="s">
        <v>521</v>
      </c>
      <c r="B138" s="102" t="s">
        <v>522</v>
      </c>
      <c r="C138" s="101"/>
      <c r="D138" s="101"/>
      <c r="E138" s="102"/>
      <c r="F138" s="166">
        <f aca="true" t="shared" si="27" ref="F138:J140">SUM(F139)</f>
        <v>17969.5</v>
      </c>
      <c r="G138" s="166">
        <f t="shared" si="27"/>
        <v>0</v>
      </c>
      <c r="H138" s="166">
        <f t="shared" si="27"/>
        <v>17969.5</v>
      </c>
      <c r="I138" s="166">
        <f t="shared" si="27"/>
        <v>0</v>
      </c>
      <c r="J138" s="166">
        <f t="shared" si="27"/>
        <v>0</v>
      </c>
    </row>
    <row r="139" spans="1:10" ht="15.75">
      <c r="A139" s="18" t="s">
        <v>515</v>
      </c>
      <c r="B139" s="102" t="s">
        <v>522</v>
      </c>
      <c r="C139" s="101" t="s">
        <v>675</v>
      </c>
      <c r="D139" s="101"/>
      <c r="E139" s="102"/>
      <c r="F139" s="166">
        <f t="shared" si="27"/>
        <v>17969.5</v>
      </c>
      <c r="G139" s="166">
        <f t="shared" si="27"/>
        <v>0</v>
      </c>
      <c r="H139" s="166">
        <f t="shared" si="27"/>
        <v>17969.5</v>
      </c>
      <c r="I139" s="166">
        <f t="shared" si="27"/>
        <v>0</v>
      </c>
      <c r="J139" s="166">
        <f t="shared" si="27"/>
        <v>0</v>
      </c>
    </row>
    <row r="140" spans="1:10" ht="15.75">
      <c r="A140" s="18" t="s">
        <v>516</v>
      </c>
      <c r="B140" s="102" t="s">
        <v>522</v>
      </c>
      <c r="C140" s="101" t="s">
        <v>675</v>
      </c>
      <c r="D140" s="101" t="s">
        <v>673</v>
      </c>
      <c r="E140" s="102"/>
      <c r="F140" s="166">
        <f t="shared" si="27"/>
        <v>17969.5</v>
      </c>
      <c r="G140" s="166">
        <f t="shared" si="27"/>
        <v>0</v>
      </c>
      <c r="H140" s="166">
        <f t="shared" si="27"/>
        <v>17969.5</v>
      </c>
      <c r="I140" s="166">
        <f t="shared" si="27"/>
        <v>0</v>
      </c>
      <c r="J140" s="166">
        <f t="shared" si="27"/>
        <v>0</v>
      </c>
    </row>
    <row r="141" spans="1:10" ht="31.5">
      <c r="A141" s="18" t="s">
        <v>523</v>
      </c>
      <c r="B141" s="102" t="s">
        <v>522</v>
      </c>
      <c r="C141" s="101" t="s">
        <v>675</v>
      </c>
      <c r="D141" s="101" t="s">
        <v>673</v>
      </c>
      <c r="E141" s="102">
        <v>810</v>
      </c>
      <c r="F141" s="166">
        <v>17969.5</v>
      </c>
      <c r="G141" s="166">
        <v>0</v>
      </c>
      <c r="H141" s="166">
        <v>17969.5</v>
      </c>
      <c r="I141" s="166">
        <v>0</v>
      </c>
      <c r="J141" s="88">
        <v>0</v>
      </c>
    </row>
    <row r="142" spans="1:10" ht="15.75">
      <c r="A142" s="18" t="s">
        <v>571</v>
      </c>
      <c r="B142" s="102" t="s">
        <v>572</v>
      </c>
      <c r="C142" s="101"/>
      <c r="D142" s="101"/>
      <c r="E142" s="102"/>
      <c r="F142" s="166">
        <f aca="true" t="shared" si="28" ref="F142:J144">SUM(F143)</f>
        <v>10184.5</v>
      </c>
      <c r="G142" s="166">
        <f t="shared" si="28"/>
        <v>0</v>
      </c>
      <c r="H142" s="166">
        <f t="shared" si="28"/>
        <v>0</v>
      </c>
      <c r="I142" s="166">
        <f t="shared" si="28"/>
        <v>10184.5</v>
      </c>
      <c r="J142" s="166">
        <f t="shared" si="28"/>
        <v>0</v>
      </c>
    </row>
    <row r="143" spans="1:10" ht="15.75">
      <c r="A143" s="18" t="s">
        <v>555</v>
      </c>
      <c r="B143" s="102" t="s">
        <v>572</v>
      </c>
      <c r="C143" s="101" t="s">
        <v>676</v>
      </c>
      <c r="D143" s="101"/>
      <c r="E143" s="102"/>
      <c r="F143" s="166">
        <f t="shared" si="28"/>
        <v>10184.5</v>
      </c>
      <c r="G143" s="166">
        <f t="shared" si="28"/>
        <v>0</v>
      </c>
      <c r="H143" s="166">
        <f t="shared" si="28"/>
        <v>0</v>
      </c>
      <c r="I143" s="166">
        <f t="shared" si="28"/>
        <v>10184.5</v>
      </c>
      <c r="J143" s="166">
        <f t="shared" si="28"/>
        <v>0</v>
      </c>
    </row>
    <row r="144" spans="1:10" ht="15.75">
      <c r="A144" s="18" t="s">
        <v>563</v>
      </c>
      <c r="B144" s="102" t="s">
        <v>572</v>
      </c>
      <c r="C144" s="101" t="s">
        <v>676</v>
      </c>
      <c r="D144" s="101" t="s">
        <v>673</v>
      </c>
      <c r="E144" s="102"/>
      <c r="F144" s="166">
        <f t="shared" si="28"/>
        <v>10184.5</v>
      </c>
      <c r="G144" s="166">
        <f t="shared" si="28"/>
        <v>0</v>
      </c>
      <c r="H144" s="166">
        <f t="shared" si="28"/>
        <v>0</v>
      </c>
      <c r="I144" s="166">
        <f t="shared" si="28"/>
        <v>10184.5</v>
      </c>
      <c r="J144" s="166">
        <f t="shared" si="28"/>
        <v>0</v>
      </c>
    </row>
    <row r="145" spans="1:10" ht="31.5">
      <c r="A145" s="18" t="s">
        <v>523</v>
      </c>
      <c r="B145" s="102" t="s">
        <v>572</v>
      </c>
      <c r="C145" s="101" t="s">
        <v>676</v>
      </c>
      <c r="D145" s="101" t="s">
        <v>673</v>
      </c>
      <c r="E145" s="102">
        <v>810</v>
      </c>
      <c r="F145" s="166">
        <v>10184.5</v>
      </c>
      <c r="G145" s="166">
        <v>0</v>
      </c>
      <c r="H145" s="166">
        <v>0</v>
      </c>
      <c r="I145" s="166">
        <v>10184.5</v>
      </c>
      <c r="J145" s="88">
        <v>0</v>
      </c>
    </row>
    <row r="146" spans="1:10" ht="31.5">
      <c r="A146" s="61" t="s">
        <v>557</v>
      </c>
      <c r="B146" s="167" t="s">
        <v>558</v>
      </c>
      <c r="C146" s="168"/>
      <c r="D146" s="168"/>
      <c r="E146" s="167"/>
      <c r="F146" s="103">
        <f>SUM(G146:J146)</f>
        <v>31503.5</v>
      </c>
      <c r="G146" s="103">
        <f aca="true" t="shared" si="29" ref="G146:J149">SUM(G147)</f>
        <v>0</v>
      </c>
      <c r="H146" s="103">
        <f t="shared" si="29"/>
        <v>0</v>
      </c>
      <c r="I146" s="103">
        <f t="shared" si="29"/>
        <v>31503.5</v>
      </c>
      <c r="J146" s="103">
        <f t="shared" si="29"/>
        <v>0</v>
      </c>
    </row>
    <row r="147" spans="1:10" ht="17.25" customHeight="1">
      <c r="A147" s="18" t="s">
        <v>571</v>
      </c>
      <c r="B147" s="102" t="s">
        <v>559</v>
      </c>
      <c r="C147" s="101"/>
      <c r="D147" s="101"/>
      <c r="E147" s="102"/>
      <c r="F147" s="166">
        <f>SUM(G147:J147)</f>
        <v>31503.5</v>
      </c>
      <c r="G147" s="166">
        <f t="shared" si="29"/>
        <v>0</v>
      </c>
      <c r="H147" s="166">
        <f t="shared" si="29"/>
        <v>0</v>
      </c>
      <c r="I147" s="166">
        <f t="shared" si="29"/>
        <v>31503.5</v>
      </c>
      <c r="J147" s="166">
        <f t="shared" si="29"/>
        <v>0</v>
      </c>
    </row>
    <row r="148" spans="1:10" ht="15.75">
      <c r="A148" s="18" t="s">
        <v>555</v>
      </c>
      <c r="B148" s="102" t="s">
        <v>559</v>
      </c>
      <c r="C148" s="101" t="s">
        <v>676</v>
      </c>
      <c r="D148" s="101"/>
      <c r="E148" s="102"/>
      <c r="F148" s="166">
        <f>SUM(G148:J148)</f>
        <v>31503.5</v>
      </c>
      <c r="G148" s="166">
        <f t="shared" si="29"/>
        <v>0</v>
      </c>
      <c r="H148" s="166">
        <f t="shared" si="29"/>
        <v>0</v>
      </c>
      <c r="I148" s="166">
        <f t="shared" si="29"/>
        <v>31503.5</v>
      </c>
      <c r="J148" s="166">
        <f t="shared" si="29"/>
        <v>0</v>
      </c>
    </row>
    <row r="149" spans="1:10" ht="15.75">
      <c r="A149" s="18" t="s">
        <v>556</v>
      </c>
      <c r="B149" s="102" t="s">
        <v>559</v>
      </c>
      <c r="C149" s="101" t="s">
        <v>676</v>
      </c>
      <c r="D149" s="101" t="s">
        <v>672</v>
      </c>
      <c r="E149" s="102"/>
      <c r="F149" s="166">
        <f>SUM(G149:J149)</f>
        <v>31503.5</v>
      </c>
      <c r="G149" s="166">
        <f t="shared" si="29"/>
        <v>0</v>
      </c>
      <c r="H149" s="166">
        <f t="shared" si="29"/>
        <v>0</v>
      </c>
      <c r="I149" s="166">
        <f t="shared" si="29"/>
        <v>31503.5</v>
      </c>
      <c r="J149" s="166">
        <f t="shared" si="29"/>
        <v>0</v>
      </c>
    </row>
    <row r="150" spans="1:10" ht="31.5">
      <c r="A150" s="18" t="s">
        <v>523</v>
      </c>
      <c r="B150" s="102" t="s">
        <v>559</v>
      </c>
      <c r="C150" s="101" t="s">
        <v>676</v>
      </c>
      <c r="D150" s="101" t="s">
        <v>672</v>
      </c>
      <c r="E150" s="102">
        <v>810</v>
      </c>
      <c r="F150" s="166">
        <f>SUM(G150:J150)</f>
        <v>31503.5</v>
      </c>
      <c r="G150" s="166">
        <v>0</v>
      </c>
      <c r="H150" s="166">
        <v>0</v>
      </c>
      <c r="I150" s="166">
        <v>31503.5</v>
      </c>
      <c r="J150" s="88">
        <v>0</v>
      </c>
    </row>
    <row r="151" spans="1:10" ht="31.5" customHeight="1">
      <c r="A151" s="17" t="s">
        <v>258</v>
      </c>
      <c r="B151" s="99" t="s">
        <v>526</v>
      </c>
      <c r="C151" s="98"/>
      <c r="D151" s="98"/>
      <c r="E151" s="99"/>
      <c r="F151" s="103">
        <f>SUM(F152,F157)</f>
        <v>14492.6</v>
      </c>
      <c r="G151" s="103">
        <f>SUM(G152,G157)</f>
        <v>0</v>
      </c>
      <c r="H151" s="103">
        <f>SUM(H152,H157)</f>
        <v>0</v>
      </c>
      <c r="I151" s="103">
        <f>SUM(I152,I157)</f>
        <v>14492.6</v>
      </c>
      <c r="J151" s="103">
        <f>SUM(J152,J157)</f>
        <v>0</v>
      </c>
    </row>
    <row r="152" spans="1:10" ht="15.75">
      <c r="A152" s="61" t="s">
        <v>527</v>
      </c>
      <c r="B152" s="167" t="s">
        <v>528</v>
      </c>
      <c r="C152" s="168"/>
      <c r="D152" s="168"/>
      <c r="E152" s="167"/>
      <c r="F152" s="169">
        <f aca="true" t="shared" si="30" ref="F152:J155">SUM(F153)</f>
        <v>8645.1</v>
      </c>
      <c r="G152" s="169">
        <f t="shared" si="30"/>
        <v>0</v>
      </c>
      <c r="H152" s="169">
        <f t="shared" si="30"/>
        <v>0</v>
      </c>
      <c r="I152" s="169">
        <f t="shared" si="30"/>
        <v>8645.1</v>
      </c>
      <c r="J152" s="169">
        <f t="shared" si="30"/>
        <v>0</v>
      </c>
    </row>
    <row r="153" spans="1:10" ht="15.75">
      <c r="A153" s="18" t="s">
        <v>529</v>
      </c>
      <c r="B153" s="102" t="s">
        <v>530</v>
      </c>
      <c r="C153" s="101"/>
      <c r="D153" s="101"/>
      <c r="E153" s="102"/>
      <c r="F153" s="166">
        <f t="shared" si="30"/>
        <v>8645.1</v>
      </c>
      <c r="G153" s="166">
        <f t="shared" si="30"/>
        <v>0</v>
      </c>
      <c r="H153" s="166">
        <f t="shared" si="30"/>
        <v>0</v>
      </c>
      <c r="I153" s="166">
        <f t="shared" si="30"/>
        <v>8645.1</v>
      </c>
      <c r="J153" s="166">
        <f t="shared" si="30"/>
        <v>0</v>
      </c>
    </row>
    <row r="154" spans="1:10" ht="15.75">
      <c r="A154" s="18" t="s">
        <v>515</v>
      </c>
      <c r="B154" s="102" t="s">
        <v>530</v>
      </c>
      <c r="C154" s="101" t="s">
        <v>675</v>
      </c>
      <c r="D154" s="101"/>
      <c r="E154" s="102"/>
      <c r="F154" s="166">
        <f t="shared" si="30"/>
        <v>8645.1</v>
      </c>
      <c r="G154" s="166">
        <f t="shared" si="30"/>
        <v>0</v>
      </c>
      <c r="H154" s="166">
        <f t="shared" si="30"/>
        <v>0</v>
      </c>
      <c r="I154" s="166">
        <f t="shared" si="30"/>
        <v>8645.1</v>
      </c>
      <c r="J154" s="166">
        <f t="shared" si="30"/>
        <v>0</v>
      </c>
    </row>
    <row r="155" spans="1:10" ht="15.75">
      <c r="A155" s="18" t="s">
        <v>524</v>
      </c>
      <c r="B155" s="102" t="s">
        <v>530</v>
      </c>
      <c r="C155" s="101" t="s">
        <v>675</v>
      </c>
      <c r="D155" s="101" t="s">
        <v>678</v>
      </c>
      <c r="E155" s="102"/>
      <c r="F155" s="166">
        <f t="shared" si="30"/>
        <v>8645.1</v>
      </c>
      <c r="G155" s="166">
        <f t="shared" si="30"/>
        <v>0</v>
      </c>
      <c r="H155" s="166">
        <f t="shared" si="30"/>
        <v>0</v>
      </c>
      <c r="I155" s="166">
        <f t="shared" si="30"/>
        <v>8645.1</v>
      </c>
      <c r="J155" s="166">
        <f t="shared" si="30"/>
        <v>0</v>
      </c>
    </row>
    <row r="156" spans="1:10" ht="31.5">
      <c r="A156" s="18" t="s">
        <v>523</v>
      </c>
      <c r="B156" s="102" t="s">
        <v>530</v>
      </c>
      <c r="C156" s="101" t="s">
        <v>675</v>
      </c>
      <c r="D156" s="101" t="s">
        <v>678</v>
      </c>
      <c r="E156" s="102">
        <v>810</v>
      </c>
      <c r="F156" s="166">
        <v>8645.1</v>
      </c>
      <c r="G156" s="166">
        <v>0</v>
      </c>
      <c r="H156" s="166">
        <v>0</v>
      </c>
      <c r="I156" s="166">
        <v>8645.1</v>
      </c>
      <c r="J156" s="88">
        <v>0</v>
      </c>
    </row>
    <row r="157" spans="1:10" ht="16.5" customHeight="1">
      <c r="A157" s="61" t="s">
        <v>532</v>
      </c>
      <c r="B157" s="167" t="s">
        <v>533</v>
      </c>
      <c r="C157" s="168"/>
      <c r="D157" s="168"/>
      <c r="E157" s="167"/>
      <c r="F157" s="169">
        <f aca="true" t="shared" si="31" ref="F157:J160">SUM(F158)</f>
        <v>5847.5</v>
      </c>
      <c r="G157" s="169">
        <f t="shared" si="31"/>
        <v>0</v>
      </c>
      <c r="H157" s="169">
        <f t="shared" si="31"/>
        <v>0</v>
      </c>
      <c r="I157" s="169">
        <f t="shared" si="31"/>
        <v>5847.5</v>
      </c>
      <c r="J157" s="169">
        <f t="shared" si="31"/>
        <v>0</v>
      </c>
    </row>
    <row r="158" spans="1:10" ht="15.75">
      <c r="A158" s="18" t="s">
        <v>534</v>
      </c>
      <c r="B158" s="102" t="s">
        <v>535</v>
      </c>
      <c r="C158" s="101"/>
      <c r="D158" s="101"/>
      <c r="E158" s="102"/>
      <c r="F158" s="166">
        <f t="shared" si="31"/>
        <v>5847.5</v>
      </c>
      <c r="G158" s="166">
        <f t="shared" si="31"/>
        <v>0</v>
      </c>
      <c r="H158" s="166">
        <f t="shared" si="31"/>
        <v>0</v>
      </c>
      <c r="I158" s="166">
        <f t="shared" si="31"/>
        <v>5847.5</v>
      </c>
      <c r="J158" s="166">
        <f t="shared" si="31"/>
        <v>0</v>
      </c>
    </row>
    <row r="159" spans="1:10" ht="15.75">
      <c r="A159" s="18" t="s">
        <v>515</v>
      </c>
      <c r="B159" s="102" t="s">
        <v>535</v>
      </c>
      <c r="C159" s="101" t="s">
        <v>675</v>
      </c>
      <c r="D159" s="101"/>
      <c r="E159" s="102"/>
      <c r="F159" s="166">
        <f t="shared" si="31"/>
        <v>5847.5</v>
      </c>
      <c r="G159" s="166">
        <f t="shared" si="31"/>
        <v>0</v>
      </c>
      <c r="H159" s="166">
        <f t="shared" si="31"/>
        <v>0</v>
      </c>
      <c r="I159" s="166">
        <f t="shared" si="31"/>
        <v>5847.5</v>
      </c>
      <c r="J159" s="166">
        <f t="shared" si="31"/>
        <v>0</v>
      </c>
    </row>
    <row r="160" spans="1:10" ht="15.75">
      <c r="A160" s="18" t="s">
        <v>531</v>
      </c>
      <c r="B160" s="102" t="s">
        <v>535</v>
      </c>
      <c r="C160" s="101" t="s">
        <v>675</v>
      </c>
      <c r="D160" s="101" t="s">
        <v>681</v>
      </c>
      <c r="E160" s="102"/>
      <c r="F160" s="166">
        <f t="shared" si="31"/>
        <v>5847.5</v>
      </c>
      <c r="G160" s="166">
        <f t="shared" si="31"/>
        <v>0</v>
      </c>
      <c r="H160" s="166">
        <f t="shared" si="31"/>
        <v>0</v>
      </c>
      <c r="I160" s="166">
        <f t="shared" si="31"/>
        <v>5847.5</v>
      </c>
      <c r="J160" s="166">
        <f t="shared" si="31"/>
        <v>0</v>
      </c>
    </row>
    <row r="161" spans="1:10" ht="15.75" customHeight="1">
      <c r="A161" s="18" t="s">
        <v>458</v>
      </c>
      <c r="B161" s="102" t="s">
        <v>535</v>
      </c>
      <c r="C161" s="101" t="s">
        <v>675</v>
      </c>
      <c r="D161" s="101" t="s">
        <v>681</v>
      </c>
      <c r="E161" s="102">
        <v>244</v>
      </c>
      <c r="F161" s="166">
        <v>5847.5</v>
      </c>
      <c r="G161" s="166">
        <v>0</v>
      </c>
      <c r="H161" s="166">
        <v>0</v>
      </c>
      <c r="I161" s="166">
        <v>5847.5</v>
      </c>
      <c r="J161" s="88">
        <v>0</v>
      </c>
    </row>
    <row r="162" spans="1:10" ht="31.5">
      <c r="A162" s="17" t="s">
        <v>536</v>
      </c>
      <c r="B162" s="99" t="s">
        <v>537</v>
      </c>
      <c r="C162" s="173"/>
      <c r="D162" s="173"/>
      <c r="E162" s="170"/>
      <c r="F162" s="103">
        <f>SUM(F163,F192,F201)</f>
        <v>154977.1</v>
      </c>
      <c r="G162" s="103">
        <f>SUM(G163,G192,G201)</f>
        <v>18060.1</v>
      </c>
      <c r="H162" s="103">
        <f>SUM(H163,H192,H201)</f>
        <v>82140</v>
      </c>
      <c r="I162" s="103">
        <f>SUM(I163,I192,I201)</f>
        <v>1915.8</v>
      </c>
      <c r="J162" s="103">
        <f>SUM(J163,J192,J201)</f>
        <v>52861.2</v>
      </c>
    </row>
    <row r="163" spans="1:10" ht="31.5" customHeight="1">
      <c r="A163" s="61" t="s">
        <v>538</v>
      </c>
      <c r="B163" s="167" t="s">
        <v>539</v>
      </c>
      <c r="C163" s="171"/>
      <c r="D163" s="171"/>
      <c r="E163" s="172"/>
      <c r="F163" s="169">
        <f>SUM(F164,F168,F172,F176,F180,F184,F188)</f>
        <v>59677</v>
      </c>
      <c r="G163" s="169">
        <f>SUM(G164,G168,G172,G176,G180,G184,G188)</f>
        <v>0</v>
      </c>
      <c r="H163" s="169">
        <f>SUM(H164,H168,H172,H176,H180,H184,H188)</f>
        <v>5000</v>
      </c>
      <c r="I163" s="169">
        <f>SUM(I164,I168,I172,I176,I180,I184,I188)</f>
        <v>1815.8</v>
      </c>
      <c r="J163" s="169">
        <f>SUM(J164,J168,J172,J176,J180,J184,J188)</f>
        <v>52861.2</v>
      </c>
    </row>
    <row r="164" spans="1:10" ht="63">
      <c r="A164" s="18" t="s">
        <v>772</v>
      </c>
      <c r="B164" s="102" t="s">
        <v>773</v>
      </c>
      <c r="C164" s="101"/>
      <c r="D164" s="101"/>
      <c r="E164" s="102"/>
      <c r="F164" s="166">
        <f>H164+I164+J164</f>
        <v>14</v>
      </c>
      <c r="G164" s="166">
        <f aca="true" t="shared" si="32" ref="G164:H166">SUM(G165)</f>
        <v>0</v>
      </c>
      <c r="H164" s="166">
        <f t="shared" si="32"/>
        <v>0</v>
      </c>
      <c r="I164" s="166">
        <f aca="true" t="shared" si="33" ref="I164:J166">SUM(I165)</f>
        <v>14</v>
      </c>
      <c r="J164" s="166">
        <f t="shared" si="33"/>
        <v>0</v>
      </c>
    </row>
    <row r="165" spans="1:10" ht="15.75">
      <c r="A165" s="18" t="s">
        <v>555</v>
      </c>
      <c r="B165" s="102" t="s">
        <v>773</v>
      </c>
      <c r="C165" s="101" t="s">
        <v>676</v>
      </c>
      <c r="D165" s="101"/>
      <c r="E165" s="102"/>
      <c r="F165" s="166">
        <f>H165+I165+J165</f>
        <v>14</v>
      </c>
      <c r="G165" s="166">
        <f t="shared" si="32"/>
        <v>0</v>
      </c>
      <c r="H165" s="166">
        <f t="shared" si="32"/>
        <v>0</v>
      </c>
      <c r="I165" s="166">
        <f t="shared" si="33"/>
        <v>14</v>
      </c>
      <c r="J165" s="166">
        <f t="shared" si="33"/>
        <v>0</v>
      </c>
    </row>
    <row r="166" spans="1:10" ht="15.75">
      <c r="A166" s="18" t="s">
        <v>556</v>
      </c>
      <c r="B166" s="102" t="s">
        <v>773</v>
      </c>
      <c r="C166" s="101" t="s">
        <v>676</v>
      </c>
      <c r="D166" s="101" t="s">
        <v>672</v>
      </c>
      <c r="E166" s="102"/>
      <c r="F166" s="166">
        <f>H166+I166+J166</f>
        <v>14</v>
      </c>
      <c r="G166" s="166">
        <f t="shared" si="32"/>
        <v>0</v>
      </c>
      <c r="H166" s="166">
        <f t="shared" si="32"/>
        <v>0</v>
      </c>
      <c r="I166" s="166">
        <f t="shared" si="33"/>
        <v>14</v>
      </c>
      <c r="J166" s="166">
        <f t="shared" si="33"/>
        <v>0</v>
      </c>
    </row>
    <row r="167" spans="1:10" ht="31.5">
      <c r="A167" s="18" t="s">
        <v>562</v>
      </c>
      <c r="B167" s="102" t="s">
        <v>773</v>
      </c>
      <c r="C167" s="101" t="s">
        <v>676</v>
      </c>
      <c r="D167" s="101" t="s">
        <v>672</v>
      </c>
      <c r="E167" s="102">
        <v>243</v>
      </c>
      <c r="F167" s="166">
        <f>H167+I167+J167</f>
        <v>14</v>
      </c>
      <c r="G167" s="166">
        <v>0</v>
      </c>
      <c r="H167" s="166">
        <v>0</v>
      </c>
      <c r="I167" s="166">
        <v>14</v>
      </c>
      <c r="J167" s="166">
        <v>0</v>
      </c>
    </row>
    <row r="168" spans="1:10" ht="30.75" customHeight="1">
      <c r="A168" s="18" t="s">
        <v>259</v>
      </c>
      <c r="B168" s="102" t="s">
        <v>82</v>
      </c>
      <c r="C168" s="171"/>
      <c r="D168" s="171"/>
      <c r="E168" s="172"/>
      <c r="F168" s="166">
        <f>F169</f>
        <v>5000</v>
      </c>
      <c r="G168" s="166">
        <f aca="true" t="shared" si="34" ref="G168:J170">SUM(G169)</f>
        <v>0</v>
      </c>
      <c r="H168" s="166">
        <f t="shared" si="34"/>
        <v>5000</v>
      </c>
      <c r="I168" s="166">
        <f t="shared" si="34"/>
        <v>0</v>
      </c>
      <c r="J168" s="166">
        <f t="shared" si="34"/>
        <v>0</v>
      </c>
    </row>
    <row r="169" spans="1:10" ht="15.75" customHeight="1">
      <c r="A169" s="18" t="s">
        <v>555</v>
      </c>
      <c r="B169" s="102" t="s">
        <v>82</v>
      </c>
      <c r="C169" s="101" t="s">
        <v>676</v>
      </c>
      <c r="D169" s="171"/>
      <c r="E169" s="172"/>
      <c r="F169" s="166">
        <f>F170</f>
        <v>5000</v>
      </c>
      <c r="G169" s="166">
        <f t="shared" si="34"/>
        <v>0</v>
      </c>
      <c r="H169" s="166">
        <f t="shared" si="34"/>
        <v>5000</v>
      </c>
      <c r="I169" s="166">
        <f t="shared" si="34"/>
        <v>0</v>
      </c>
      <c r="J169" s="166">
        <f t="shared" si="34"/>
        <v>0</v>
      </c>
    </row>
    <row r="170" spans="1:10" ht="15.75" customHeight="1">
      <c r="A170" s="18" t="s">
        <v>556</v>
      </c>
      <c r="B170" s="102" t="s">
        <v>82</v>
      </c>
      <c r="C170" s="101" t="s">
        <v>676</v>
      </c>
      <c r="D170" s="101" t="s">
        <v>672</v>
      </c>
      <c r="E170" s="172"/>
      <c r="F170" s="166">
        <f>F171</f>
        <v>5000</v>
      </c>
      <c r="G170" s="166">
        <f t="shared" si="34"/>
        <v>0</v>
      </c>
      <c r="H170" s="166">
        <f t="shared" si="34"/>
        <v>5000</v>
      </c>
      <c r="I170" s="166">
        <f t="shared" si="34"/>
        <v>0</v>
      </c>
      <c r="J170" s="166">
        <f t="shared" si="34"/>
        <v>0</v>
      </c>
    </row>
    <row r="171" spans="1:10" ht="30.75" customHeight="1">
      <c r="A171" s="18" t="s">
        <v>562</v>
      </c>
      <c r="B171" s="102" t="s">
        <v>82</v>
      </c>
      <c r="C171" s="101" t="s">
        <v>676</v>
      </c>
      <c r="D171" s="101" t="s">
        <v>672</v>
      </c>
      <c r="E171" s="102">
        <v>243</v>
      </c>
      <c r="F171" s="166">
        <f>H171+I171+J171</f>
        <v>5000</v>
      </c>
      <c r="G171" s="166">
        <v>0</v>
      </c>
      <c r="H171" s="166">
        <v>5000</v>
      </c>
      <c r="I171" s="166">
        <v>0</v>
      </c>
      <c r="J171" s="88">
        <v>0</v>
      </c>
    </row>
    <row r="172" spans="1:10" ht="15.75" customHeight="1">
      <c r="A172" s="18" t="s">
        <v>574</v>
      </c>
      <c r="B172" s="102" t="s">
        <v>575</v>
      </c>
      <c r="C172" s="101"/>
      <c r="D172" s="101"/>
      <c r="E172" s="102"/>
      <c r="F172" s="166">
        <f>I172+J172</f>
        <v>9756.599999999999</v>
      </c>
      <c r="G172" s="166">
        <f aca="true" t="shared" si="35" ref="G172:J174">SUM(G173)</f>
        <v>0</v>
      </c>
      <c r="H172" s="166">
        <f t="shared" si="35"/>
        <v>0</v>
      </c>
      <c r="I172" s="166">
        <f t="shared" si="35"/>
        <v>1024.3</v>
      </c>
      <c r="J172" s="166">
        <f t="shared" si="35"/>
        <v>8732.3</v>
      </c>
    </row>
    <row r="173" spans="1:10" ht="16.5" customHeight="1">
      <c r="A173" s="18" t="s">
        <v>555</v>
      </c>
      <c r="B173" s="102" t="s">
        <v>575</v>
      </c>
      <c r="C173" s="101" t="s">
        <v>676</v>
      </c>
      <c r="D173" s="101"/>
      <c r="E173" s="102"/>
      <c r="F173" s="166">
        <f>I173+J173</f>
        <v>9756.599999999999</v>
      </c>
      <c r="G173" s="166">
        <f t="shared" si="35"/>
        <v>0</v>
      </c>
      <c r="H173" s="166">
        <f t="shared" si="35"/>
        <v>0</v>
      </c>
      <c r="I173" s="166">
        <f t="shared" si="35"/>
        <v>1024.3</v>
      </c>
      <c r="J173" s="166">
        <f t="shared" si="35"/>
        <v>8732.3</v>
      </c>
    </row>
    <row r="174" spans="1:10" ht="14.25" customHeight="1">
      <c r="A174" s="18" t="s">
        <v>573</v>
      </c>
      <c r="B174" s="102" t="s">
        <v>575</v>
      </c>
      <c r="C174" s="101" t="s">
        <v>676</v>
      </c>
      <c r="D174" s="101" t="s">
        <v>674</v>
      </c>
      <c r="E174" s="102"/>
      <c r="F174" s="166">
        <f>I174+J174</f>
        <v>9756.599999999999</v>
      </c>
      <c r="G174" s="166">
        <f t="shared" si="35"/>
        <v>0</v>
      </c>
      <c r="H174" s="166">
        <f t="shared" si="35"/>
        <v>0</v>
      </c>
      <c r="I174" s="166">
        <f t="shared" si="35"/>
        <v>1024.3</v>
      </c>
      <c r="J174" s="166">
        <f t="shared" si="35"/>
        <v>8732.3</v>
      </c>
    </row>
    <row r="175" spans="1:10" ht="15.75" customHeight="1">
      <c r="A175" s="18" t="s">
        <v>458</v>
      </c>
      <c r="B175" s="102" t="s">
        <v>575</v>
      </c>
      <c r="C175" s="101" t="s">
        <v>676</v>
      </c>
      <c r="D175" s="101" t="s">
        <v>674</v>
      </c>
      <c r="E175" s="102">
        <v>244</v>
      </c>
      <c r="F175" s="166">
        <f>I175+J175</f>
        <v>9756.599999999999</v>
      </c>
      <c r="G175" s="166">
        <v>0</v>
      </c>
      <c r="H175" s="166">
        <v>0</v>
      </c>
      <c r="I175" s="166">
        <v>1024.3</v>
      </c>
      <c r="J175" s="88">
        <v>8732.3</v>
      </c>
    </row>
    <row r="176" spans="1:10" ht="31.5">
      <c r="A176" s="18" t="s">
        <v>540</v>
      </c>
      <c r="B176" s="102" t="s">
        <v>541</v>
      </c>
      <c r="C176" s="101"/>
      <c r="D176" s="101"/>
      <c r="E176" s="102"/>
      <c r="F176" s="166">
        <f aca="true" t="shared" si="36" ref="F176:J178">SUM(F177)</f>
        <v>9811.2</v>
      </c>
      <c r="G176" s="166">
        <f t="shared" si="36"/>
        <v>0</v>
      </c>
      <c r="H176" s="166">
        <f t="shared" si="36"/>
        <v>0</v>
      </c>
      <c r="I176" s="166">
        <f t="shared" si="36"/>
        <v>400</v>
      </c>
      <c r="J176" s="166">
        <f t="shared" si="36"/>
        <v>9411.2</v>
      </c>
    </row>
    <row r="177" spans="1:10" ht="15.75">
      <c r="A177" s="18" t="s">
        <v>515</v>
      </c>
      <c r="B177" s="102" t="s">
        <v>541</v>
      </c>
      <c r="C177" s="101" t="s">
        <v>675</v>
      </c>
      <c r="D177" s="101"/>
      <c r="E177" s="102"/>
      <c r="F177" s="166">
        <f t="shared" si="36"/>
        <v>9811.2</v>
      </c>
      <c r="G177" s="166">
        <f t="shared" si="36"/>
        <v>0</v>
      </c>
      <c r="H177" s="166">
        <f t="shared" si="36"/>
        <v>0</v>
      </c>
      <c r="I177" s="166">
        <f t="shared" si="36"/>
        <v>400</v>
      </c>
      <c r="J177" s="166">
        <f t="shared" si="36"/>
        <v>9411.2</v>
      </c>
    </row>
    <row r="178" spans="1:10" ht="15.75" customHeight="1">
      <c r="A178" s="18" t="s">
        <v>531</v>
      </c>
      <c r="B178" s="102" t="s">
        <v>541</v>
      </c>
      <c r="C178" s="101" t="s">
        <v>675</v>
      </c>
      <c r="D178" s="101" t="s">
        <v>681</v>
      </c>
      <c r="E178" s="102"/>
      <c r="F178" s="166">
        <f t="shared" si="36"/>
        <v>9811.2</v>
      </c>
      <c r="G178" s="166">
        <f t="shared" si="36"/>
        <v>0</v>
      </c>
      <c r="H178" s="166">
        <f t="shared" si="36"/>
        <v>0</v>
      </c>
      <c r="I178" s="166">
        <f t="shared" si="36"/>
        <v>400</v>
      </c>
      <c r="J178" s="166">
        <f t="shared" si="36"/>
        <v>9411.2</v>
      </c>
    </row>
    <row r="179" spans="1:10" ht="15" customHeight="1">
      <c r="A179" s="18" t="s">
        <v>458</v>
      </c>
      <c r="B179" s="102" t="s">
        <v>541</v>
      </c>
      <c r="C179" s="101" t="s">
        <v>675</v>
      </c>
      <c r="D179" s="101" t="s">
        <v>681</v>
      </c>
      <c r="E179" s="102">
        <v>244</v>
      </c>
      <c r="F179" s="166">
        <f>I179+J179</f>
        <v>9811.2</v>
      </c>
      <c r="G179" s="166">
        <v>0</v>
      </c>
      <c r="H179" s="166">
        <v>0</v>
      </c>
      <c r="I179" s="166">
        <v>400</v>
      </c>
      <c r="J179" s="88">
        <v>9411.2</v>
      </c>
    </row>
    <row r="180" spans="1:10" ht="15.75">
      <c r="A180" s="18" t="s">
        <v>576</v>
      </c>
      <c r="B180" s="102" t="s">
        <v>577</v>
      </c>
      <c r="C180" s="101"/>
      <c r="D180" s="101"/>
      <c r="E180" s="102"/>
      <c r="F180" s="166">
        <f aca="true" t="shared" si="37" ref="F180:J182">SUM(F181)</f>
        <v>10631.5</v>
      </c>
      <c r="G180" s="166">
        <f t="shared" si="37"/>
        <v>0</v>
      </c>
      <c r="H180" s="166">
        <f t="shared" si="37"/>
        <v>0</v>
      </c>
      <c r="I180" s="166">
        <f t="shared" si="37"/>
        <v>377.5</v>
      </c>
      <c r="J180" s="166">
        <f t="shared" si="37"/>
        <v>10254</v>
      </c>
    </row>
    <row r="181" spans="1:10" ht="15.75">
      <c r="A181" s="18" t="s">
        <v>555</v>
      </c>
      <c r="B181" s="102" t="s">
        <v>577</v>
      </c>
      <c r="C181" s="101" t="s">
        <v>676</v>
      </c>
      <c r="D181" s="101"/>
      <c r="E181" s="102"/>
      <c r="F181" s="166">
        <f t="shared" si="37"/>
        <v>10631.5</v>
      </c>
      <c r="G181" s="166">
        <f t="shared" si="37"/>
        <v>0</v>
      </c>
      <c r="H181" s="166">
        <f t="shared" si="37"/>
        <v>0</v>
      </c>
      <c r="I181" s="166">
        <f t="shared" si="37"/>
        <v>377.5</v>
      </c>
      <c r="J181" s="166">
        <f t="shared" si="37"/>
        <v>10254</v>
      </c>
    </row>
    <row r="182" spans="1:10" ht="15" customHeight="1">
      <c r="A182" s="18" t="s">
        <v>573</v>
      </c>
      <c r="B182" s="102" t="s">
        <v>577</v>
      </c>
      <c r="C182" s="101" t="s">
        <v>676</v>
      </c>
      <c r="D182" s="101" t="s">
        <v>674</v>
      </c>
      <c r="E182" s="102"/>
      <c r="F182" s="166">
        <f t="shared" si="37"/>
        <v>10631.5</v>
      </c>
      <c r="G182" s="166">
        <f t="shared" si="37"/>
        <v>0</v>
      </c>
      <c r="H182" s="166">
        <f t="shared" si="37"/>
        <v>0</v>
      </c>
      <c r="I182" s="166">
        <f t="shared" si="37"/>
        <v>377.5</v>
      </c>
      <c r="J182" s="166">
        <f t="shared" si="37"/>
        <v>10254</v>
      </c>
    </row>
    <row r="183" spans="1:10" ht="15.75" customHeight="1">
      <c r="A183" s="18" t="s">
        <v>458</v>
      </c>
      <c r="B183" s="102" t="s">
        <v>577</v>
      </c>
      <c r="C183" s="101" t="s">
        <v>676</v>
      </c>
      <c r="D183" s="101" t="s">
        <v>674</v>
      </c>
      <c r="E183" s="102">
        <v>244</v>
      </c>
      <c r="F183" s="166">
        <f>I183+J183</f>
        <v>10631.5</v>
      </c>
      <c r="G183" s="166">
        <v>0</v>
      </c>
      <c r="H183" s="166">
        <v>0</v>
      </c>
      <c r="I183" s="166">
        <v>377.5</v>
      </c>
      <c r="J183" s="88">
        <v>10254</v>
      </c>
    </row>
    <row r="184" spans="1:10" ht="47.25">
      <c r="A184" s="18" t="s">
        <v>775</v>
      </c>
      <c r="B184" s="102" t="s">
        <v>776</v>
      </c>
      <c r="C184" s="101"/>
      <c r="D184" s="101"/>
      <c r="E184" s="102"/>
      <c r="F184" s="166">
        <f>SUM(H184:J184)</f>
        <v>37</v>
      </c>
      <c r="G184" s="166">
        <f aca="true" t="shared" si="38" ref="G184:H186">SUM(G185)</f>
        <v>0</v>
      </c>
      <c r="H184" s="166">
        <f t="shared" si="38"/>
        <v>0</v>
      </c>
      <c r="I184" s="166">
        <f aca="true" t="shared" si="39" ref="I184:J186">SUM(I185)</f>
        <v>0</v>
      </c>
      <c r="J184" s="166">
        <f t="shared" si="39"/>
        <v>37</v>
      </c>
    </row>
    <row r="185" spans="1:10" ht="15.75">
      <c r="A185" s="18" t="s">
        <v>555</v>
      </c>
      <c r="B185" s="102" t="s">
        <v>776</v>
      </c>
      <c r="C185" s="101" t="s">
        <v>676</v>
      </c>
      <c r="D185" s="101"/>
      <c r="E185" s="102"/>
      <c r="F185" s="166">
        <f>SUM(H185:J185)</f>
        <v>37</v>
      </c>
      <c r="G185" s="166">
        <f t="shared" si="38"/>
        <v>0</v>
      </c>
      <c r="H185" s="166">
        <f t="shared" si="38"/>
        <v>0</v>
      </c>
      <c r="I185" s="166">
        <f t="shared" si="39"/>
        <v>0</v>
      </c>
      <c r="J185" s="166">
        <f t="shared" si="39"/>
        <v>37</v>
      </c>
    </row>
    <row r="186" spans="1:10" ht="15.75">
      <c r="A186" s="18" t="s">
        <v>556</v>
      </c>
      <c r="B186" s="102" t="s">
        <v>776</v>
      </c>
      <c r="C186" s="101" t="s">
        <v>676</v>
      </c>
      <c r="D186" s="101" t="s">
        <v>672</v>
      </c>
      <c r="E186" s="102"/>
      <c r="F186" s="166">
        <f>SUM(H186:J186)</f>
        <v>37</v>
      </c>
      <c r="G186" s="166">
        <f t="shared" si="38"/>
        <v>0</v>
      </c>
      <c r="H186" s="166">
        <f t="shared" si="38"/>
        <v>0</v>
      </c>
      <c r="I186" s="166">
        <f t="shared" si="39"/>
        <v>0</v>
      </c>
      <c r="J186" s="166">
        <f t="shared" si="39"/>
        <v>37</v>
      </c>
    </row>
    <row r="187" spans="1:10" ht="31.5">
      <c r="A187" s="18" t="s">
        <v>562</v>
      </c>
      <c r="B187" s="102" t="s">
        <v>776</v>
      </c>
      <c r="C187" s="101" t="s">
        <v>676</v>
      </c>
      <c r="D187" s="101" t="s">
        <v>672</v>
      </c>
      <c r="E187" s="102">
        <v>243</v>
      </c>
      <c r="F187" s="166">
        <f>SUM(H187:J187)</f>
        <v>37</v>
      </c>
      <c r="G187" s="166">
        <v>0</v>
      </c>
      <c r="H187" s="166">
        <v>0</v>
      </c>
      <c r="I187" s="166">
        <v>0</v>
      </c>
      <c r="J187" s="88">
        <v>37</v>
      </c>
    </row>
    <row r="188" spans="1:10" ht="15.75">
      <c r="A188" s="18" t="s">
        <v>692</v>
      </c>
      <c r="B188" s="102" t="s">
        <v>561</v>
      </c>
      <c r="C188" s="101"/>
      <c r="D188" s="101"/>
      <c r="E188" s="102"/>
      <c r="F188" s="166">
        <f aca="true" t="shared" si="40" ref="F188:J190">SUM(F189)</f>
        <v>24426.7</v>
      </c>
      <c r="G188" s="166">
        <f t="shared" si="40"/>
        <v>0</v>
      </c>
      <c r="H188" s="166">
        <f t="shared" si="40"/>
        <v>0</v>
      </c>
      <c r="I188" s="166">
        <f t="shared" si="40"/>
        <v>0</v>
      </c>
      <c r="J188" s="166">
        <f t="shared" si="40"/>
        <v>24426.7</v>
      </c>
    </row>
    <row r="189" spans="1:10" ht="15.75">
      <c r="A189" s="18" t="s">
        <v>555</v>
      </c>
      <c r="B189" s="102" t="s">
        <v>561</v>
      </c>
      <c r="C189" s="101" t="s">
        <v>676</v>
      </c>
      <c r="D189" s="101"/>
      <c r="E189" s="102"/>
      <c r="F189" s="166">
        <f t="shared" si="40"/>
        <v>24426.7</v>
      </c>
      <c r="G189" s="166">
        <f t="shared" si="40"/>
        <v>0</v>
      </c>
      <c r="H189" s="166">
        <f t="shared" si="40"/>
        <v>0</v>
      </c>
      <c r="I189" s="166">
        <f t="shared" si="40"/>
        <v>0</v>
      </c>
      <c r="J189" s="166">
        <f t="shared" si="40"/>
        <v>24426.7</v>
      </c>
    </row>
    <row r="190" spans="1:10" ht="15" customHeight="1">
      <c r="A190" s="18" t="s">
        <v>556</v>
      </c>
      <c r="B190" s="102" t="s">
        <v>561</v>
      </c>
      <c r="C190" s="101" t="s">
        <v>676</v>
      </c>
      <c r="D190" s="101" t="s">
        <v>672</v>
      </c>
      <c r="E190" s="102"/>
      <c r="F190" s="166">
        <f t="shared" si="40"/>
        <v>24426.7</v>
      </c>
      <c r="G190" s="166">
        <f t="shared" si="40"/>
        <v>0</v>
      </c>
      <c r="H190" s="166">
        <f t="shared" si="40"/>
        <v>0</v>
      </c>
      <c r="I190" s="166">
        <f t="shared" si="40"/>
        <v>0</v>
      </c>
      <c r="J190" s="166">
        <f t="shared" si="40"/>
        <v>24426.7</v>
      </c>
    </row>
    <row r="191" spans="1:10" ht="27.75" customHeight="1">
      <c r="A191" s="18" t="s">
        <v>562</v>
      </c>
      <c r="B191" s="102" t="s">
        <v>561</v>
      </c>
      <c r="C191" s="101" t="s">
        <v>676</v>
      </c>
      <c r="D191" s="101" t="s">
        <v>672</v>
      </c>
      <c r="E191" s="102">
        <v>243</v>
      </c>
      <c r="F191" s="166">
        <f>J191</f>
        <v>24426.7</v>
      </c>
      <c r="G191" s="166">
        <v>0</v>
      </c>
      <c r="H191" s="166">
        <v>0</v>
      </c>
      <c r="I191" s="166">
        <v>0</v>
      </c>
      <c r="J191" s="88">
        <v>24426.7</v>
      </c>
    </row>
    <row r="192" spans="1:10" ht="31.5" customHeight="1">
      <c r="A192" s="61" t="s">
        <v>781</v>
      </c>
      <c r="B192" s="167" t="s">
        <v>782</v>
      </c>
      <c r="C192" s="171"/>
      <c r="D192" s="171"/>
      <c r="E192" s="172"/>
      <c r="F192" s="169">
        <f>SUM(F193,F197)</f>
        <v>85200.1</v>
      </c>
      <c r="G192" s="169">
        <f>SUM(G193,G197)</f>
        <v>18060.1</v>
      </c>
      <c r="H192" s="169">
        <f>SUM(H193,H197)</f>
        <v>67140</v>
      </c>
      <c r="I192" s="169">
        <f>SUM(I193,I197)</f>
        <v>0</v>
      </c>
      <c r="J192" s="169">
        <f>SUM(J193,J197)</f>
        <v>0</v>
      </c>
    </row>
    <row r="193" spans="1:10" ht="63">
      <c r="A193" s="18" t="s">
        <v>783</v>
      </c>
      <c r="B193" s="102" t="s">
        <v>784</v>
      </c>
      <c r="C193" s="101"/>
      <c r="D193" s="101"/>
      <c r="E193" s="102"/>
      <c r="F193" s="166">
        <f aca="true" t="shared" si="41" ref="F193:F200">SUM(G193:J193)</f>
        <v>18060.1</v>
      </c>
      <c r="G193" s="166">
        <f>SUM(G194)</f>
        <v>18060.1</v>
      </c>
      <c r="H193" s="166">
        <f aca="true" t="shared" si="42" ref="H193:J194">SUM(H194)</f>
        <v>0</v>
      </c>
      <c r="I193" s="166">
        <f t="shared" si="42"/>
        <v>0</v>
      </c>
      <c r="J193" s="166">
        <f t="shared" si="42"/>
        <v>0</v>
      </c>
    </row>
    <row r="194" spans="1:10" ht="15.75">
      <c r="A194" s="18" t="s">
        <v>555</v>
      </c>
      <c r="B194" s="102" t="s">
        <v>784</v>
      </c>
      <c r="C194" s="101" t="s">
        <v>676</v>
      </c>
      <c r="D194" s="101"/>
      <c r="E194" s="102"/>
      <c r="F194" s="166">
        <f t="shared" si="41"/>
        <v>18060.1</v>
      </c>
      <c r="G194" s="166">
        <f>SUM(G195)</f>
        <v>18060.1</v>
      </c>
      <c r="H194" s="166">
        <f t="shared" si="42"/>
        <v>0</v>
      </c>
      <c r="I194" s="166">
        <f t="shared" si="42"/>
        <v>0</v>
      </c>
      <c r="J194" s="166">
        <f t="shared" si="42"/>
        <v>0</v>
      </c>
    </row>
    <row r="195" spans="1:10" ht="15.75">
      <c r="A195" s="18" t="s">
        <v>556</v>
      </c>
      <c r="B195" s="102" t="s">
        <v>784</v>
      </c>
      <c r="C195" s="101" t="s">
        <v>676</v>
      </c>
      <c r="D195" s="101" t="s">
        <v>672</v>
      </c>
      <c r="E195" s="102"/>
      <c r="F195" s="166">
        <f t="shared" si="41"/>
        <v>18060.1</v>
      </c>
      <c r="G195" s="166">
        <f>SUM(G196)</f>
        <v>18060.1</v>
      </c>
      <c r="H195" s="166">
        <f>SUM(H196)</f>
        <v>0</v>
      </c>
      <c r="I195" s="166">
        <f>SUM(I196)</f>
        <v>0</v>
      </c>
      <c r="J195" s="166">
        <f>SUM(J196)</f>
        <v>0</v>
      </c>
    </row>
    <row r="196" spans="1:10" ht="31.5">
      <c r="A196" s="18" t="s">
        <v>785</v>
      </c>
      <c r="B196" s="102" t="s">
        <v>784</v>
      </c>
      <c r="C196" s="101" t="s">
        <v>676</v>
      </c>
      <c r="D196" s="101" t="s">
        <v>672</v>
      </c>
      <c r="E196" s="102">
        <v>412</v>
      </c>
      <c r="F196" s="166">
        <f t="shared" si="41"/>
        <v>18060.1</v>
      </c>
      <c r="G196" s="166">
        <v>18060.1</v>
      </c>
      <c r="H196" s="166">
        <v>0</v>
      </c>
      <c r="I196" s="166">
        <v>0</v>
      </c>
      <c r="J196" s="166">
        <v>0</v>
      </c>
    </row>
    <row r="197" spans="1:10" ht="47.25">
      <c r="A197" s="18" t="s">
        <v>786</v>
      </c>
      <c r="B197" s="102" t="s">
        <v>787</v>
      </c>
      <c r="C197" s="101"/>
      <c r="D197" s="101"/>
      <c r="E197" s="102"/>
      <c r="F197" s="166">
        <f t="shared" si="41"/>
        <v>67140</v>
      </c>
      <c r="G197" s="166">
        <f aca="true" t="shared" si="43" ref="G197:J199">SUM(G198)</f>
        <v>0</v>
      </c>
      <c r="H197" s="166">
        <f t="shared" si="43"/>
        <v>67140</v>
      </c>
      <c r="I197" s="166">
        <f t="shared" si="43"/>
        <v>0</v>
      </c>
      <c r="J197" s="166">
        <f t="shared" si="43"/>
        <v>0</v>
      </c>
    </row>
    <row r="198" spans="1:10" ht="15.75">
      <c r="A198" s="18" t="s">
        <v>555</v>
      </c>
      <c r="B198" s="102" t="s">
        <v>787</v>
      </c>
      <c r="C198" s="101" t="s">
        <v>676</v>
      </c>
      <c r="D198" s="101"/>
      <c r="E198" s="102"/>
      <c r="F198" s="166">
        <f t="shared" si="41"/>
        <v>67140</v>
      </c>
      <c r="G198" s="166">
        <f t="shared" si="43"/>
        <v>0</v>
      </c>
      <c r="H198" s="166">
        <f t="shared" si="43"/>
        <v>67140</v>
      </c>
      <c r="I198" s="166">
        <f t="shared" si="43"/>
        <v>0</v>
      </c>
      <c r="J198" s="166">
        <f t="shared" si="43"/>
        <v>0</v>
      </c>
    </row>
    <row r="199" spans="1:10" ht="15.75">
      <c r="A199" s="18" t="s">
        <v>556</v>
      </c>
      <c r="B199" s="102" t="s">
        <v>787</v>
      </c>
      <c r="C199" s="101" t="s">
        <v>676</v>
      </c>
      <c r="D199" s="101" t="s">
        <v>672</v>
      </c>
      <c r="E199" s="102"/>
      <c r="F199" s="166">
        <f t="shared" si="41"/>
        <v>67140</v>
      </c>
      <c r="G199" s="166">
        <f t="shared" si="43"/>
        <v>0</v>
      </c>
      <c r="H199" s="166">
        <f t="shared" si="43"/>
        <v>67140</v>
      </c>
      <c r="I199" s="166">
        <f t="shared" si="43"/>
        <v>0</v>
      </c>
      <c r="J199" s="166">
        <f t="shared" si="43"/>
        <v>0</v>
      </c>
    </row>
    <row r="200" spans="1:10" ht="31.5">
      <c r="A200" s="18" t="s">
        <v>785</v>
      </c>
      <c r="B200" s="102" t="s">
        <v>787</v>
      </c>
      <c r="C200" s="101" t="s">
        <v>676</v>
      </c>
      <c r="D200" s="101" t="s">
        <v>672</v>
      </c>
      <c r="E200" s="102">
        <v>412</v>
      </c>
      <c r="F200" s="166">
        <f t="shared" si="41"/>
        <v>67140</v>
      </c>
      <c r="G200" s="166">
        <v>0</v>
      </c>
      <c r="H200" s="166">
        <v>67140</v>
      </c>
      <c r="I200" s="166">
        <v>0</v>
      </c>
      <c r="J200" s="166">
        <v>0</v>
      </c>
    </row>
    <row r="201" spans="1:10" ht="15.75" customHeight="1">
      <c r="A201" s="61" t="s">
        <v>788</v>
      </c>
      <c r="B201" s="167" t="s">
        <v>789</v>
      </c>
      <c r="C201" s="171"/>
      <c r="D201" s="171"/>
      <c r="E201" s="172"/>
      <c r="F201" s="169">
        <f>SUM(F202,F206)</f>
        <v>10100</v>
      </c>
      <c r="G201" s="169">
        <f>SUM(G202,G206)</f>
        <v>0</v>
      </c>
      <c r="H201" s="169">
        <f>SUM(H202,H206)</f>
        <v>10000</v>
      </c>
      <c r="I201" s="169">
        <f>SUM(I202,I206)</f>
        <v>100</v>
      </c>
      <c r="J201" s="169">
        <f>SUM(J202,J206)</f>
        <v>0</v>
      </c>
    </row>
    <row r="202" spans="1:10" ht="63">
      <c r="A202" s="18" t="s">
        <v>783</v>
      </c>
      <c r="B202" s="102" t="s">
        <v>791</v>
      </c>
      <c r="C202" s="101"/>
      <c r="D202" s="101"/>
      <c r="E202" s="102"/>
      <c r="F202" s="166">
        <f aca="true" t="shared" si="44" ref="F202:F209">SUM(G202:J202)</f>
        <v>100</v>
      </c>
      <c r="G202" s="166">
        <f aca="true" t="shared" si="45" ref="G202:J204">SUM(G203)</f>
        <v>0</v>
      </c>
      <c r="H202" s="166">
        <f t="shared" si="45"/>
        <v>0</v>
      </c>
      <c r="I202" s="166">
        <f t="shared" si="45"/>
        <v>100</v>
      </c>
      <c r="J202" s="166">
        <f t="shared" si="45"/>
        <v>0</v>
      </c>
    </row>
    <row r="203" spans="1:10" ht="15.75">
      <c r="A203" s="18" t="s">
        <v>555</v>
      </c>
      <c r="B203" s="102" t="s">
        <v>791</v>
      </c>
      <c r="C203" s="101" t="s">
        <v>676</v>
      </c>
      <c r="D203" s="101"/>
      <c r="E203" s="102"/>
      <c r="F203" s="166">
        <f t="shared" si="44"/>
        <v>100</v>
      </c>
      <c r="G203" s="166">
        <f t="shared" si="45"/>
        <v>0</v>
      </c>
      <c r="H203" s="166">
        <f t="shared" si="45"/>
        <v>0</v>
      </c>
      <c r="I203" s="166">
        <f t="shared" si="45"/>
        <v>100</v>
      </c>
      <c r="J203" s="166">
        <f t="shared" si="45"/>
        <v>0</v>
      </c>
    </row>
    <row r="204" spans="1:10" ht="15.75">
      <c r="A204" s="18" t="s">
        <v>556</v>
      </c>
      <c r="B204" s="102" t="s">
        <v>791</v>
      </c>
      <c r="C204" s="101" t="s">
        <v>676</v>
      </c>
      <c r="D204" s="101" t="s">
        <v>672</v>
      </c>
      <c r="E204" s="102"/>
      <c r="F204" s="166">
        <f t="shared" si="44"/>
        <v>100</v>
      </c>
      <c r="G204" s="166">
        <f t="shared" si="45"/>
        <v>0</v>
      </c>
      <c r="H204" s="166">
        <f t="shared" si="45"/>
        <v>0</v>
      </c>
      <c r="I204" s="166">
        <f t="shared" si="45"/>
        <v>100</v>
      </c>
      <c r="J204" s="166">
        <f t="shared" si="45"/>
        <v>0</v>
      </c>
    </row>
    <row r="205" spans="1:10" ht="15" customHeight="1">
      <c r="A205" s="18" t="s">
        <v>458</v>
      </c>
      <c r="B205" s="102" t="s">
        <v>791</v>
      </c>
      <c r="C205" s="101" t="s">
        <v>676</v>
      </c>
      <c r="D205" s="101" t="s">
        <v>672</v>
      </c>
      <c r="E205" s="102">
        <v>244</v>
      </c>
      <c r="F205" s="166">
        <f t="shared" si="44"/>
        <v>100</v>
      </c>
      <c r="G205" s="166"/>
      <c r="H205" s="166">
        <v>0</v>
      </c>
      <c r="I205" s="166">
        <v>100</v>
      </c>
      <c r="J205" s="166">
        <v>0</v>
      </c>
    </row>
    <row r="206" spans="1:10" ht="63">
      <c r="A206" s="18" t="s">
        <v>783</v>
      </c>
      <c r="B206" s="102" t="s">
        <v>794</v>
      </c>
      <c r="C206" s="101"/>
      <c r="D206" s="101"/>
      <c r="E206" s="102"/>
      <c r="F206" s="166">
        <f t="shared" si="44"/>
        <v>10000</v>
      </c>
      <c r="G206" s="166">
        <f aca="true" t="shared" si="46" ref="G206:J208">SUM(G207)</f>
        <v>0</v>
      </c>
      <c r="H206" s="166">
        <f t="shared" si="46"/>
        <v>10000</v>
      </c>
      <c r="I206" s="166">
        <f t="shared" si="46"/>
        <v>0</v>
      </c>
      <c r="J206" s="166">
        <f t="shared" si="46"/>
        <v>0</v>
      </c>
    </row>
    <row r="207" spans="1:10" ht="15.75">
      <c r="A207" s="18" t="s">
        <v>555</v>
      </c>
      <c r="B207" s="102" t="s">
        <v>794</v>
      </c>
      <c r="C207" s="101" t="s">
        <v>676</v>
      </c>
      <c r="D207" s="101"/>
      <c r="E207" s="102"/>
      <c r="F207" s="166">
        <f t="shared" si="44"/>
        <v>10000</v>
      </c>
      <c r="G207" s="166">
        <f t="shared" si="46"/>
        <v>0</v>
      </c>
      <c r="H207" s="166">
        <f t="shared" si="46"/>
        <v>10000</v>
      </c>
      <c r="I207" s="166">
        <f t="shared" si="46"/>
        <v>0</v>
      </c>
      <c r="J207" s="166">
        <f t="shared" si="46"/>
        <v>0</v>
      </c>
    </row>
    <row r="208" spans="1:10" ht="15.75">
      <c r="A208" s="18" t="s">
        <v>556</v>
      </c>
      <c r="B208" s="102" t="s">
        <v>794</v>
      </c>
      <c r="C208" s="101" t="s">
        <v>676</v>
      </c>
      <c r="D208" s="101" t="s">
        <v>672</v>
      </c>
      <c r="E208" s="102"/>
      <c r="F208" s="166">
        <f t="shared" si="44"/>
        <v>10000</v>
      </c>
      <c r="G208" s="166">
        <f t="shared" si="46"/>
        <v>0</v>
      </c>
      <c r="H208" s="166">
        <f t="shared" si="46"/>
        <v>10000</v>
      </c>
      <c r="I208" s="166">
        <f t="shared" si="46"/>
        <v>0</v>
      </c>
      <c r="J208" s="166">
        <f t="shared" si="46"/>
        <v>0</v>
      </c>
    </row>
    <row r="209" spans="1:10" ht="15" customHeight="1">
      <c r="A209" s="18" t="s">
        <v>458</v>
      </c>
      <c r="B209" s="102" t="s">
        <v>794</v>
      </c>
      <c r="C209" s="101" t="s">
        <v>676</v>
      </c>
      <c r="D209" s="101" t="s">
        <v>672</v>
      </c>
      <c r="E209" s="102">
        <v>244</v>
      </c>
      <c r="F209" s="166">
        <f t="shared" si="44"/>
        <v>10000</v>
      </c>
      <c r="G209" s="166"/>
      <c r="H209" s="166">
        <v>10000</v>
      </c>
      <c r="I209" s="166">
        <v>0</v>
      </c>
      <c r="J209" s="166">
        <v>0</v>
      </c>
    </row>
    <row r="210" spans="1:10" ht="30.75" customHeight="1">
      <c r="A210" s="17" t="s">
        <v>549</v>
      </c>
      <c r="B210" s="99" t="s">
        <v>550</v>
      </c>
      <c r="C210" s="101"/>
      <c r="D210" s="101"/>
      <c r="E210" s="102"/>
      <c r="F210" s="103">
        <f aca="true" t="shared" si="47" ref="F210:J213">SUM(F211)</f>
        <v>5322.4</v>
      </c>
      <c r="G210" s="103">
        <f t="shared" si="47"/>
        <v>0</v>
      </c>
      <c r="H210" s="103">
        <f t="shared" si="47"/>
        <v>0</v>
      </c>
      <c r="I210" s="103">
        <f t="shared" si="47"/>
        <v>5322.4</v>
      </c>
      <c r="J210" s="103">
        <f t="shared" si="47"/>
        <v>0</v>
      </c>
    </row>
    <row r="211" spans="1:10" ht="15" customHeight="1">
      <c r="A211" s="18" t="s">
        <v>551</v>
      </c>
      <c r="B211" s="102" t="s">
        <v>552</v>
      </c>
      <c r="C211" s="101"/>
      <c r="D211" s="101"/>
      <c r="E211" s="102"/>
      <c r="F211" s="166">
        <f t="shared" si="47"/>
        <v>5322.4</v>
      </c>
      <c r="G211" s="166">
        <f t="shared" si="47"/>
        <v>0</v>
      </c>
      <c r="H211" s="166">
        <f t="shared" si="47"/>
        <v>0</v>
      </c>
      <c r="I211" s="166">
        <f t="shared" si="47"/>
        <v>5322.4</v>
      </c>
      <c r="J211" s="166">
        <f t="shared" si="47"/>
        <v>0</v>
      </c>
    </row>
    <row r="212" spans="1:10" ht="15.75">
      <c r="A212" s="18" t="s">
        <v>515</v>
      </c>
      <c r="B212" s="102" t="s">
        <v>552</v>
      </c>
      <c r="C212" s="101" t="s">
        <v>675</v>
      </c>
      <c r="D212" s="101"/>
      <c r="E212" s="102"/>
      <c r="F212" s="166">
        <f t="shared" si="47"/>
        <v>5322.4</v>
      </c>
      <c r="G212" s="166">
        <f t="shared" si="47"/>
        <v>0</v>
      </c>
      <c r="H212" s="166">
        <f t="shared" si="47"/>
        <v>0</v>
      </c>
      <c r="I212" s="166">
        <f t="shared" si="47"/>
        <v>5322.4</v>
      </c>
      <c r="J212" s="166">
        <f t="shared" si="47"/>
        <v>0</v>
      </c>
    </row>
    <row r="213" spans="1:10" ht="15" customHeight="1">
      <c r="A213" s="18" t="s">
        <v>542</v>
      </c>
      <c r="B213" s="102" t="s">
        <v>552</v>
      </c>
      <c r="C213" s="101" t="s">
        <v>675</v>
      </c>
      <c r="D213" s="101">
        <v>12</v>
      </c>
      <c r="E213" s="102"/>
      <c r="F213" s="166">
        <f t="shared" si="47"/>
        <v>5322.4</v>
      </c>
      <c r="G213" s="166">
        <f t="shared" si="47"/>
        <v>0</v>
      </c>
      <c r="H213" s="166">
        <f t="shared" si="47"/>
        <v>0</v>
      </c>
      <c r="I213" s="166">
        <f t="shared" si="47"/>
        <v>5322.4</v>
      </c>
      <c r="J213" s="166">
        <f t="shared" si="47"/>
        <v>0</v>
      </c>
    </row>
    <row r="214" spans="1:10" ht="16.5" customHeight="1">
      <c r="A214" s="18" t="s">
        <v>523</v>
      </c>
      <c r="B214" s="102" t="s">
        <v>552</v>
      </c>
      <c r="C214" s="101" t="s">
        <v>675</v>
      </c>
      <c r="D214" s="101">
        <v>12</v>
      </c>
      <c r="E214" s="102">
        <v>810</v>
      </c>
      <c r="F214" s="166">
        <v>5322.4</v>
      </c>
      <c r="G214" s="166">
        <v>0</v>
      </c>
      <c r="H214" s="166">
        <v>0</v>
      </c>
      <c r="I214" s="166">
        <v>5322.4</v>
      </c>
      <c r="J214" s="88">
        <v>0</v>
      </c>
    </row>
  </sheetData>
  <sheetProtection/>
  <mergeCells count="2">
    <mergeCell ref="A7:J7"/>
    <mergeCell ref="B5:J5"/>
  </mergeCells>
  <printOptions/>
  <pageMargins left="0.7086614173228347" right="0.4330708661417323" top="0.4724409448818898" bottom="0.2755905511811024" header="0.31496062992125984" footer="0.1968503937007874"/>
  <pageSetup fitToHeight="7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0.28125" style="0" customWidth="1"/>
    <col min="2" max="2" width="17.421875" style="0" customWidth="1"/>
    <col min="3" max="3" width="15.421875" style="0" customWidth="1"/>
    <col min="4" max="4" width="13.00390625" style="0" customWidth="1"/>
    <col min="5" max="5" width="20.00390625" style="0" customWidth="1"/>
  </cols>
  <sheetData>
    <row r="1" ht="15.75">
      <c r="E1" s="127" t="s">
        <v>196</v>
      </c>
    </row>
    <row r="2" ht="15.75">
      <c r="E2" s="58" t="s">
        <v>264</v>
      </c>
    </row>
    <row r="3" ht="15.75">
      <c r="E3" s="58" t="s">
        <v>265</v>
      </c>
    </row>
    <row r="4" ht="15.75">
      <c r="E4" s="58" t="s">
        <v>832</v>
      </c>
    </row>
    <row r="5" ht="15.75">
      <c r="E5" s="58" t="s">
        <v>338</v>
      </c>
    </row>
    <row r="7" spans="1:5" ht="37.5" customHeight="1">
      <c r="A7" s="206" t="s">
        <v>197</v>
      </c>
      <c r="B7" s="206"/>
      <c r="C7" s="206"/>
      <c r="D7" s="206"/>
      <c r="E7" s="206"/>
    </row>
    <row r="8" spans="1:5" ht="15">
      <c r="A8" s="128"/>
      <c r="B8" s="129"/>
      <c r="C8" s="129"/>
      <c r="D8" s="129"/>
      <c r="E8" s="129"/>
    </row>
    <row r="9" spans="1:5" ht="15">
      <c r="A9" s="156"/>
      <c r="B9" s="157"/>
      <c r="C9" s="157"/>
      <c r="D9" s="157"/>
      <c r="E9" s="158" t="s">
        <v>22</v>
      </c>
    </row>
    <row r="10" spans="1:5" ht="69.75" customHeight="1">
      <c r="A10" s="159" t="s">
        <v>198</v>
      </c>
      <c r="B10" s="160" t="s">
        <v>199</v>
      </c>
      <c r="C10" s="160" t="s">
        <v>200</v>
      </c>
      <c r="D10" s="160" t="s">
        <v>201</v>
      </c>
      <c r="E10" s="160" t="s">
        <v>202</v>
      </c>
    </row>
    <row r="11" spans="1:5" ht="15.75">
      <c r="A11" s="211" t="s">
        <v>203</v>
      </c>
      <c r="B11" s="211"/>
      <c r="C11" s="211"/>
      <c r="D11" s="211"/>
      <c r="E11" s="211"/>
    </row>
    <row r="12" spans="1:5" ht="15.75" customHeight="1">
      <c r="A12" s="130" t="s">
        <v>204</v>
      </c>
      <c r="B12" s="161">
        <f>SUM(B13)</f>
        <v>11700</v>
      </c>
      <c r="C12" s="161">
        <f>SUM(C13)</f>
        <v>0</v>
      </c>
      <c r="D12" s="161">
        <f>SUM(D13)</f>
        <v>0</v>
      </c>
      <c r="E12" s="161">
        <f>SUM(E13)</f>
        <v>0</v>
      </c>
    </row>
    <row r="13" spans="1:5" ht="63">
      <c r="A13" s="130" t="s">
        <v>252</v>
      </c>
      <c r="B13" s="161">
        <v>11700</v>
      </c>
      <c r="C13" s="161">
        <v>0</v>
      </c>
      <c r="D13" s="161">
        <v>0</v>
      </c>
      <c r="E13" s="161">
        <v>0</v>
      </c>
    </row>
    <row r="14" spans="1:5" ht="15.75">
      <c r="A14" s="208" t="s">
        <v>205</v>
      </c>
      <c r="B14" s="208"/>
      <c r="C14" s="208"/>
      <c r="D14" s="208"/>
      <c r="E14" s="208"/>
    </row>
    <row r="15" spans="1:5" ht="15" customHeight="1">
      <c r="A15" s="130" t="s">
        <v>204</v>
      </c>
      <c r="B15" s="161">
        <f>SUM(B16)</f>
        <v>0</v>
      </c>
      <c r="C15" s="161">
        <f>SUM(C16)</f>
        <v>16500</v>
      </c>
      <c r="D15" s="161">
        <f>SUM(D16)</f>
        <v>11700</v>
      </c>
      <c r="E15" s="161">
        <f>SUM(E16)</f>
        <v>16500</v>
      </c>
    </row>
    <row r="16" spans="1:5" ht="63">
      <c r="A16" s="130" t="s">
        <v>251</v>
      </c>
      <c r="B16" s="161">
        <v>0</v>
      </c>
      <c r="C16" s="161">
        <v>16500</v>
      </c>
      <c r="D16" s="161">
        <v>11700</v>
      </c>
      <c r="E16" s="161">
        <v>16500</v>
      </c>
    </row>
    <row r="17" spans="1:5" ht="31.5">
      <c r="A17" s="132" t="s">
        <v>206</v>
      </c>
      <c r="B17" s="162">
        <f>SUM(B12,B15)</f>
        <v>11700</v>
      </c>
      <c r="C17" s="162">
        <f>SUM(C12,C15)</f>
        <v>16500</v>
      </c>
      <c r="D17" s="162">
        <f>SUM(D12,D15)</f>
        <v>11700</v>
      </c>
      <c r="E17" s="162">
        <f>SUM(E12,E15)</f>
        <v>16500</v>
      </c>
    </row>
  </sheetData>
  <sheetProtection/>
  <mergeCells count="3">
    <mergeCell ref="A7:E7"/>
    <mergeCell ref="A11:E11"/>
    <mergeCell ref="A14:E14"/>
  </mergeCells>
  <printOptions/>
  <pageMargins left="0.7086614173228347" right="0.3937007874015748" top="0.4724409448818898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2014-03-31T23:47:10Z</cp:lastPrinted>
  <dcterms:created xsi:type="dcterms:W3CDTF">2006-09-28T05:33:49Z</dcterms:created>
  <dcterms:modified xsi:type="dcterms:W3CDTF">2014-07-15T05:37:22Z</dcterms:modified>
  <cp:category/>
  <cp:version/>
  <cp:contentType/>
  <cp:contentStatus/>
</cp:coreProperties>
</file>