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710" yWindow="15" windowWidth="18135" windowHeight="12765"/>
  </bookViews>
  <sheets>
    <sheet name="Доходы" sheetId="7" r:id="rId1"/>
    <sheet name="Расходы" sheetId="5" r:id="rId2"/>
    <sheet name="Источники" sheetId="6" r:id="rId3"/>
  </sheets>
  <definedNames>
    <definedName name="_xlnm._FilterDatabase" localSheetId="0" hidden="1">Доходы!$A$14:$C$223</definedName>
    <definedName name="_xlnm.Print_Area" localSheetId="0">Доходы!$A$1:$C$224</definedName>
    <definedName name="_xlnm.Print_Area" localSheetId="1">Расходы!$A$1:$D$52</definedName>
  </definedNames>
  <calcPr calcId="125725"/>
</workbook>
</file>

<file path=xl/calcChain.xml><?xml version="1.0" encoding="utf-8"?>
<calcChain xmlns="http://schemas.openxmlformats.org/spreadsheetml/2006/main">
  <c r="C23" i="6"/>
  <c r="C218" i="7"/>
  <c r="C215"/>
  <c r="C212"/>
  <c r="C210"/>
  <c r="C208"/>
  <c r="C206"/>
  <c r="C205" s="1"/>
  <c r="C196"/>
  <c r="C195"/>
  <c r="C193"/>
  <c r="C191"/>
  <c r="C189"/>
  <c r="C187"/>
  <c r="C186"/>
  <c r="C154"/>
  <c r="C153" s="1"/>
  <c r="C151"/>
  <c r="C149"/>
  <c r="C147"/>
  <c r="C145"/>
  <c r="C143"/>
  <c r="C141"/>
  <c r="C139"/>
  <c r="C137"/>
  <c r="C135"/>
  <c r="C133"/>
  <c r="C131"/>
  <c r="C129"/>
  <c r="C127"/>
  <c r="C125"/>
  <c r="C123"/>
  <c r="C120"/>
  <c r="C118"/>
  <c r="C116"/>
  <c r="C115" s="1"/>
  <c r="C111"/>
  <c r="C110"/>
  <c r="C106"/>
  <c r="C104"/>
  <c r="C101"/>
  <c r="C99"/>
  <c r="C92"/>
  <c r="C91"/>
  <c r="C88"/>
  <c r="C87"/>
  <c r="C86"/>
  <c r="C84"/>
  <c r="C83" s="1"/>
  <c r="C80"/>
  <c r="C77"/>
  <c r="C76"/>
  <c r="C74"/>
  <c r="C73"/>
  <c r="C71"/>
  <c r="C69"/>
  <c r="C66" s="1"/>
  <c r="C65" s="1"/>
  <c r="C64" s="1"/>
  <c r="C67"/>
  <c r="C62"/>
  <c r="C61"/>
  <c r="C59"/>
  <c r="C57"/>
  <c r="C56" s="1"/>
  <c r="C54"/>
  <c r="C52"/>
  <c r="C51"/>
  <c r="C48" s="1"/>
  <c r="C49"/>
  <c r="C46"/>
  <c r="C44"/>
  <c r="C42"/>
  <c r="C40"/>
  <c r="C38"/>
  <c r="C37"/>
  <c r="C36" s="1"/>
  <c r="C27"/>
  <c r="C26"/>
  <c r="C19"/>
  <c r="C18" s="1"/>
  <c r="C17" l="1"/>
  <c r="C16" s="1"/>
  <c r="C122"/>
  <c r="C114"/>
  <c r="C113" s="1"/>
  <c r="C30" i="6"/>
  <c r="C29" s="1"/>
  <c r="C28" s="1"/>
  <c r="C17"/>
  <c r="C15"/>
  <c r="D51" i="5"/>
  <c r="D48"/>
  <c r="D44"/>
  <c r="D40"/>
  <c r="D34"/>
  <c r="D29"/>
  <c r="D25"/>
  <c r="D21"/>
  <c r="D12"/>
  <c r="C221" i="7" l="1"/>
  <c r="C223" s="1"/>
  <c r="C14" i="6"/>
  <c r="D11" i="5"/>
  <c r="C22" i="6" l="1"/>
  <c r="C21" s="1"/>
  <c r="C20" s="1"/>
  <c r="C27"/>
  <c r="C26" s="1"/>
  <c r="C25" s="1"/>
  <c r="C24" s="1"/>
  <c r="C19" l="1"/>
  <c r="C13" s="1"/>
  <c r="C9" s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9"/>
            <color indexed="81"/>
            <rFont val="Tahoma"/>
            <family val="2"/>
            <charset val="204"/>
          </rPr>
          <t>на обеспечение мероприятий по развитию жилищного строительства</t>
        </r>
      </text>
    </comment>
    <comment ref="C128" authorId="0">
      <text>
        <r>
          <rPr>
            <b/>
            <sz val="9"/>
            <color indexed="81"/>
            <rFont val="Tahoma"/>
            <family val="2"/>
            <charset val="204"/>
          </rPr>
          <t>ФБ - 3 589,2
ОБ - 73,3</t>
        </r>
      </text>
    </comment>
    <comment ref="C130" authorId="0">
      <text>
        <r>
          <rPr>
            <b/>
            <sz val="9"/>
            <color indexed="81"/>
            <rFont val="Tahoma"/>
            <family val="2"/>
            <charset val="204"/>
          </rPr>
          <t>911,8-ФБ
18,7-ОБ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04"/>
          </rPr>
          <t>ФБ</t>
        </r>
      </text>
    </comment>
    <comment ref="C1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- 9 218,7
ОБ - 1 500,8</t>
        </r>
      </text>
    </comment>
    <comment ref="C14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ФБ - 25 678,0
ОБ - 524,1
допсредства ОБ - 1 746,5
</t>
        </r>
      </text>
    </comment>
  </commentList>
</comments>
</file>

<file path=xl/sharedStrings.xml><?xml version="1.0" encoding="utf-8"?>
<sst xmlns="http://schemas.openxmlformats.org/spreadsheetml/2006/main" count="558" uniqueCount="486">
  <si>
    <t xml:space="preserve">к решению Совета депутатов </t>
  </si>
  <si>
    <t>городского округа Эгвекинот</t>
  </si>
  <si>
    <t>"Приложение 4</t>
  </si>
  <si>
    <t>от 23 декабря 2019 г. № 59</t>
  </si>
  <si>
    <t>(тыс.рублей)</t>
  </si>
  <si>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</si>
  <si>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</si>
  <si>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</si>
  <si>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</si>
  <si>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</si>
  <si>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</si>
  <si>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</si>
  <si>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</si>
  <si>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</si>
  <si>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</si>
  <si>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</si>
  <si>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</si>
  <si>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</si>
  <si>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</si>
  <si>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</si>
  <si>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</si>
  <si>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</si>
  <si>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</si>
  <si>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000 1 01 02080 01 0000 110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</si>
  <si>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</si>
  <si>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</si>
  <si>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</si>
  <si>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</si>
  <si>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</si>
  <si>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</si>
  <si>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</si>
  <si>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</si>
  <si>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федеальном бюджете в целях реализации национального проекта "Безопасные качественные дороги")
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</si>
  <si>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</si>
  <si>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</si>
  <si>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</si>
  <si>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</si>
  <si>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</si>
  <si>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</si>
  <si>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</si>
  <si>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</si>
  <si>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</si>
  <si>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</si>
  <si>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</si>
  <si>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</si>
  <si>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</si>
  <si>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</si>
  <si>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</si>
  <si>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</si>
  <si>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</si>
  <si>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</si>
  <si>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</si>
  <si>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</si>
  <si>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</si>
  <si>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</si>
  <si>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</si>
  <si>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</si>
  <si>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</si>
  <si>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</si>
  <si>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</si>
  <si>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</si>
  <si>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</si>
  <si>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</si>
  <si>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</si>
  <si>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</si>
  <si>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</si>
  <si>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</si>
  <si>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</si>
  <si>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</si>
  <si>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</si>
  <si>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</si>
  <si>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</si>
  <si>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</si>
  <si>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</si>
  <si>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</si>
  <si>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</si>
  <si>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</si>
  <si>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</si>
  <si>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 xml:space="preserve">000 1 06 06042 04 0000 110
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</si>
  <si>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</si>
  <si>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</si>
  <si>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</si>
  <si>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</si>
  <si>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</si>
  <si>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</si>
  <si>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</si>
  <si>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</si>
  <si>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</si>
  <si>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</si>
  <si>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</si>
  <si>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</si>
  <si>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</si>
  <si>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</si>
  <si>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</si>
  <si>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</si>
  <si>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</si>
  <si>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</si>
  <si>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</si>
  <si>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</si>
  <si>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</si>
  <si>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</si>
  <si>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</si>
  <si>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</si>
  <si>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</si>
  <si>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</si>
  <si>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</si>
  <si>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</si>
  <si>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</si>
  <si>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</si>
  <si>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</si>
  <si>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</si>
  <si>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</si>
  <si>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</si>
  <si>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</si>
  <si>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</si>
  <si>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</si>
  <si>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</si>
  <si>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</si>
  <si>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</si>
  <si>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</si>
  <si>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</si>
  <si>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</si>
  <si>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</si>
  <si>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</si>
  <si>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</si>
  <si>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</si>
  <si>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</si>
  <si>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</si>
  <si>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</si>
  <si>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</si>
  <si>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</si>
  <si>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</si>
  <si>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</si>
  <si>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</si>
  <si>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</si>
  <si>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</si>
  <si>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</si>
  <si>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</si>
  <si>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</si>
  <si>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</si>
  <si>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</si>
  <si>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</si>
  <si>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</si>
  <si>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</si>
  <si>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</si>
  <si>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</si>
  <si>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</si>
  <si>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</si>
  <si>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</si>
  <si>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</si>
  <si>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</si>
  <si>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</si>
  <si>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000 1 16 01053 01 0000 140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</si>
  <si>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</si>
  <si>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</si>
  <si>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</si>
  <si>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000 1 16 01151 01 0000 140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</si>
  <si>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</si>
  <si>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</si>
  <si>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</si>
  <si>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000 1 16 01203 01 0000 140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</si>
  <si>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</si>
  <si>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</si>
  <si>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</si>
  <si>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</si>
  <si>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</si>
  <si>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</si>
  <si>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</si>
  <si>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</si>
  <si>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</si>
  <si>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</si>
  <si>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</si>
  <si>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000 1 16 09000 00 0000 140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</si>
  <si>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</si>
  <si>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</si>
  <si>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</si>
  <si>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</si>
  <si>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</si>
  <si>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</si>
  <si>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</si>
  <si>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</si>
  <si>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</si>
  <si>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</si>
  <si>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</si>
  <si>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</si>
  <si>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</si>
  <si>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</si>
  <si>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</si>
  <si>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</si>
  <si>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</si>
  <si>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</si>
  <si>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</si>
  <si>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</si>
  <si>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</si>
  <si>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</si>
  <si>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</si>
  <si>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</si>
  <si>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</si>
  <si>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</si>
  <si>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</si>
  <si>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000 2 02 15002 00 0000 150
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</si>
  <si>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</si>
  <si>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</si>
  <si>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</si>
  <si>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</si>
  <si>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</si>
  <si>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</si>
  <si>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</si>
  <si>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</si>
  <si>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</si>
  <si>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</si>
  <si>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</si>
  <si>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</si>
  <si>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</si>
  <si>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</si>
  <si>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</si>
  <si>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000 2 02 25097 04 0000 150
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</si>
  <si>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</si>
  <si>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</si>
  <si>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</si>
  <si>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</si>
  <si>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</si>
  <si>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</si>
  <si>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</si>
  <si>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</si>
  <si>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</si>
  <si>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000 2 02 25243 00 0000 150</t>
  </si>
  <si>
    <t>Субсидии бюджетам на строительство и реконструкцию (модернизацию) объектов питьевого водоснабжения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</si>
  <si>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</si>
  <si>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</si>
  <si>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</si>
  <si>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</si>
  <si>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</si>
  <si>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</si>
  <si>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</si>
  <si>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</si>
  <si>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</si>
  <si>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</si>
  <si>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</si>
  <si>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</si>
  <si>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</si>
  <si>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</si>
  <si>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</si>
  <si>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</si>
  <si>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</si>
  <si>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</si>
  <si>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</si>
  <si>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Субсидии бюджетам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</si>
  <si>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</si>
  <si>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</si>
  <si>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</si>
  <si>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</si>
  <si>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</si>
  <si>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</si>
  <si>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</si>
  <si>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</si>
  <si>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</si>
  <si>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</si>
  <si>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</si>
  <si>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</si>
  <si>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</si>
  <si>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</si>
  <si>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</si>
  <si>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</si>
  <si>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</si>
  <si>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</si>
  <si>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</si>
  <si>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</si>
  <si>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</si>
  <si>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</si>
  <si>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</si>
  <si>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</si>
  <si>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</si>
  <si>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</si>
  <si>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</si>
  <si>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</si>
  <si>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</si>
  <si>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</si>
  <si>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</si>
  <si>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</si>
  <si>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</si>
  <si>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</si>
  <si>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</si>
  <si>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</si>
  <si>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образовательных организациях</t>
  </si>
  <si>
    <t>На выполнение ремонтных работ в муниципальных учреждениях культуры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</si>
  <si>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</si>
  <si>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деятельность в сельской местности, осуществляющих "северный завоз" потребительских товаров</t>
  </si>
  <si>
    <t>На поддержку школьных театров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</si>
  <si>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</si>
  <si>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</si>
  <si>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</si>
  <si>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</si>
  <si>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</si>
  <si>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</si>
  <si>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</si>
  <si>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</si>
  <si>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</si>
  <si>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</si>
  <si>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</si>
  <si>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</si>
  <si>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</si>
  <si>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</si>
  <si>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</si>
  <si>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</si>
  <si>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</si>
  <si>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</si>
  <si>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</si>
  <si>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</si>
  <si>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</si>
  <si>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</si>
  <si>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</si>
  <si>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</si>
  <si>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</si>
  <si>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</si>
  <si>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</si>
  <si>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</si>
  <si>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</si>
  <si>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</si>
  <si>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</si>
  <si>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</si>
  <si>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</si>
  <si>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</si>
  <si>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</si>
  <si>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</si>
  <si>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</si>
  <si>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</si>
  <si>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</si>
  <si>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000 2 02 49999 04 0000 150</t>
  </si>
  <si>
    <t>Прочие межбюджетные трансферты, передаваемые бюджетам городских округов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</si>
  <si>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</si>
  <si>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Иные межбюджетные трансферты за достижение показателей деятельности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</si>
  <si>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</si>
  <si>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</si>
  <si>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</si>
  <si>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</si>
  <si>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</si>
  <si>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</si>
  <si>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</si>
  <si>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Приложение 2</t>
  </si>
  <si>
    <t>к постановлению Главы</t>
  </si>
  <si>
    <t>(тыс. рублей)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</si>
  <si>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</si>
  <si>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</si>
  <si>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</si>
  <si>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</si>
  <si>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</si>
  <si>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</si>
  <si>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</si>
  <si>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</si>
  <si>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</si>
  <si>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</si>
  <si>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</si>
  <si>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</si>
  <si>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</si>
  <si>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</si>
  <si>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</si>
  <si>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</si>
  <si>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</si>
  <si>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</si>
  <si>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</si>
  <si>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</si>
  <si>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</si>
  <si>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расходы</t>
  </si>
  <si>
    <t>13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</si>
  <si>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</si>
  <si>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</si>
  <si>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</si>
  <si>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</si>
  <si>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</si>
  <si>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</si>
  <si>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</si>
  <si>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</si>
  <si>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</si>
  <si>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</si>
  <si>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</si>
  <si>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</si>
  <si>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</si>
  <si>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</si>
  <si>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</si>
  <si>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</si>
  <si>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</si>
  <si>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</si>
  <si>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</si>
  <si>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</si>
  <si>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</si>
  <si>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</si>
  <si>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</si>
  <si>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</si>
  <si>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>Культура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</si>
  <si>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</si>
  <si>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</si>
  <si>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</si>
  <si>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</si>
  <si>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</si>
  <si>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</si>
  <si>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</si>
  <si>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</si>
  <si>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</si>
  <si>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</si>
  <si>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</si>
  <si>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Приложение 3             </t>
  </si>
  <si>
    <t xml:space="preserve">к постановлению Главы     </t>
  </si>
  <si>
    <t xml:space="preserve">городского округа Эгвекинот  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</si>
  <si>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</si>
  <si>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</si>
  <si>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 (тыс. рублей)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</si>
  <si>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</si>
  <si>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</si>
  <si>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</si>
  <si>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</si>
  <si>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</si>
  <si>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</si>
  <si>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</si>
  <si>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</si>
  <si>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</si>
  <si>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</si>
  <si>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</si>
  <si>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</si>
  <si>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</si>
  <si>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</si>
  <si>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</si>
  <si>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</si>
  <si>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</si>
  <si>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</si>
  <si>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</si>
  <si>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</si>
  <si>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</si>
  <si>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</si>
  <si>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</si>
  <si>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</si>
  <si>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</si>
  <si>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</si>
  <si>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</si>
  <si>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</si>
  <si>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</si>
  <si>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Уменьшение прочих остатков денежных средств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</si>
  <si>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</si>
  <si>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</si>
  <si>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</si>
  <si>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</si>
  <si>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</si>
  <si>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</si>
  <si>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</si>
  <si>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</si>
  <si>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Прогноз поступления доходов в бюджет городского округа Эгвекинот в 2024 году</t>
  </si>
  <si>
    <t>от 7 декабря 2023 г. № 57-пг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</si>
  <si>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</si>
  <si>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</si>
  <si>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</si>
  <si>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</si>
  <si>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</si>
  <si>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</si>
  <si>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</si>
  <si>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000 2 02 25179 00 0000 150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</si>
  <si>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</si>
  <si>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</si>
  <si>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</si>
  <si>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000 2 02 25753 00 0000 150</t>
  </si>
  <si>
    <t>Субсидии бюджетам на софинансирование закупки оборудования для создания "умных" спортивных площадок</t>
  </si>
  <si>
    <t>000 2 02 25753 04 0000 150</t>
  </si>
  <si>
    <t>Субсидии бюджетам городских округов на софинансирование закупки оборудования для создания "умных" спортивных площадок</t>
  </si>
  <si>
    <t>На выполнение ремонтных работ в муниципальных учреждениях спорта</t>
  </si>
  <si>
    <t>На поддержку кадетского, юнармейского и Российского движений школьников в Чукотском автономном округе</t>
  </si>
  <si>
    <t>На поддержку детского и юношеского туризма и краеведения</t>
  </si>
  <si>
    <t>На содействие развитию индивидуального жилищного строительства</t>
  </si>
  <si>
    <t>на содействие развитию индивидуального жилищного строительства</t>
  </si>
  <si>
    <t>На модернизацию систем коммунальной инфраструктуры</t>
  </si>
  <si>
    <t>На приобретение и установку банных модульных комплексов в населенных пунктах Чукотского автономного округа</t>
  </si>
  <si>
    <t>На поддержку творческих коллективов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</si>
  <si>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</si>
  <si>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</si>
  <si>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</si>
  <si>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</si>
  <si>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</si>
  <si>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</si>
  <si>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000 2 18 04020 04 0000 150</t>
  </si>
  <si>
    <t>Доходы бюджетов городских округов от возврата автономными учреждениями остатков субсидий прошлых лет</t>
  </si>
  <si>
    <t>000 2 18 04030 04 0000 150</t>
  </si>
  <si>
    <t>Доходы бюджетов городских округов от возврата иными организациями остатков субсидий прошлых лет</t>
  </si>
  <si>
    <t>000 2 19 25519 04 0000 150</t>
  </si>
  <si>
    <t>Возврат остатков субсидий на поддержку отрасли культуры из бюджетов городских округов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</si>
  <si>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2024 год</t>
  </si>
  <si>
    <t>Проект источников внутреннего финансирования дефицита бюджета городского округа Эгвекинот на 2024 год</t>
  </si>
  <si>
    <t xml:space="preserve">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</si>
  <si>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к постановлению Главы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</si>
</sst>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_-* #,##0.0_р_._-;\-* #,##0.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i/>
      <sz val="9"/>
      <color rgb="FF000000"/>
      <name val="Cambria"/>
      <family val="2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/>
    <xf numFmtId="166" fontId="8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7" fillId="3" borderId="0"/>
    <xf numFmtId="0" fontId="18" fillId="0" borderId="3">
      <alignment horizontal="center" vertical="center" wrapText="1"/>
    </xf>
    <xf numFmtId="1" fontId="18" fillId="0" borderId="3">
      <alignment horizontal="left" vertical="top" wrapText="1" indent="2"/>
    </xf>
    <xf numFmtId="0" fontId="18" fillId="0" borderId="0"/>
    <xf numFmtId="1" fontId="18" fillId="0" borderId="3">
      <alignment horizontal="center" vertical="top" shrinkToFit="1"/>
    </xf>
    <xf numFmtId="0" fontId="19" fillId="0" borderId="3">
      <alignment horizontal="left"/>
    </xf>
    <xf numFmtId="4" fontId="18" fillId="0" borderId="3">
      <alignment horizontal="right" vertical="top" shrinkToFit="1"/>
    </xf>
    <xf numFmtId="4" fontId="19" fillId="2" borderId="3">
      <alignment horizontal="right" vertical="top" shrinkToFit="1"/>
    </xf>
    <xf numFmtId="0" fontId="18" fillId="0" borderId="0">
      <alignment wrapText="1"/>
    </xf>
    <xf numFmtId="0" fontId="18" fillId="0" borderId="0">
      <alignment horizontal="left" wrapText="1"/>
    </xf>
    <xf numFmtId="10" fontId="18" fillId="0" borderId="3">
      <alignment horizontal="right" vertical="top" shrinkToFit="1"/>
    </xf>
    <xf numFmtId="10" fontId="19" fillId="2" borderId="3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49" fontId="21" fillId="0" borderId="5">
      <alignment horizontal="left" vertical="center" wrapText="1" indent="1"/>
    </xf>
    <xf numFmtId="0" fontId="18" fillId="0" borderId="0">
      <alignment horizontal="right"/>
    </xf>
    <xf numFmtId="0" fontId="18" fillId="0" borderId="0">
      <alignment vertical="top"/>
    </xf>
    <xf numFmtId="0" fontId="19" fillId="0" borderId="3">
      <alignment vertical="top" wrapText="1"/>
    </xf>
    <xf numFmtId="4" fontId="19" fillId="4" borderId="3">
      <alignment horizontal="right" vertical="top" shrinkToFit="1"/>
    </xf>
    <xf numFmtId="10" fontId="19" fillId="4" borderId="3">
      <alignment horizontal="right" vertical="top" shrinkToFit="1"/>
    </xf>
    <xf numFmtId="1" fontId="21" fillId="0" borderId="3">
      <alignment horizontal="center" vertical="center" shrinkToFi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5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22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2" applyFill="1"/>
    <xf numFmtId="0" fontId="4" fillId="0" borderId="0" xfId="2"/>
    <xf numFmtId="0" fontId="3" fillId="0" borderId="0" xfId="2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/>
    <xf numFmtId="0" fontId="7" fillId="0" borderId="2" xfId="1" applyFont="1" applyFill="1" applyBorder="1" applyAlignment="1">
      <alignment vertical="top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top" wrapText="1"/>
    </xf>
    <xf numFmtId="164" fontId="7" fillId="0" borderId="2" xfId="4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top" wrapText="1"/>
    </xf>
    <xf numFmtId="164" fontId="6" fillId="0" borderId="2" xfId="5" applyNumberFormat="1" applyFont="1" applyFill="1" applyBorder="1" applyAlignment="1" applyProtection="1">
      <alignment horizontal="center" vertical="center"/>
      <protection locked="0"/>
    </xf>
    <xf numFmtId="164" fontId="6" fillId="0" borderId="2" xfId="4" applyNumberFormat="1" applyFont="1" applyFill="1" applyBorder="1" applyAlignment="1">
      <alignment horizontal="center" vertical="center"/>
    </xf>
    <xf numFmtId="164" fontId="6" fillId="0" borderId="2" xfId="6" applyNumberFormat="1" applyFont="1" applyFill="1" applyBorder="1" applyAlignment="1" applyProtection="1">
      <alignment horizontal="center" vertical="center"/>
      <protection locked="0"/>
    </xf>
    <xf numFmtId="0" fontId="4" fillId="0" borderId="0" xfId="7" applyFont="1" applyFill="1"/>
    <xf numFmtId="0" fontId="4" fillId="0" borderId="0" xfId="7" applyFont="1"/>
    <xf numFmtId="0" fontId="7" fillId="0" borderId="2" xfId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1" applyFont="1" applyFill="1" applyBorder="1" applyAlignment="1">
      <alignment horizontal="left" vertical="top" wrapText="1"/>
    </xf>
    <xf numFmtId="0" fontId="3" fillId="0" borderId="0" xfId="2" applyFont="1" applyFill="1"/>
    <xf numFmtId="0" fontId="3" fillId="0" borderId="0" xfId="2" applyFont="1"/>
    <xf numFmtId="0" fontId="7" fillId="0" borderId="2" xfId="0" applyFont="1" applyFill="1" applyBorder="1" applyAlignment="1">
      <alignment horizontal="left" vertical="justify" wrapText="1"/>
    </xf>
    <xf numFmtId="0" fontId="7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justify" wrapText="1"/>
    </xf>
    <xf numFmtId="0" fontId="11" fillId="0" borderId="0" xfId="2" applyFont="1"/>
    <xf numFmtId="0" fontId="12" fillId="0" borderId="0" xfId="2" applyFont="1"/>
    <xf numFmtId="164" fontId="7" fillId="0" borderId="2" xfId="6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2" fillId="0" borderId="0" xfId="0" applyFont="1"/>
    <xf numFmtId="0" fontId="0" fillId="0" borderId="0" xfId="0" applyFont="1"/>
    <xf numFmtId="49" fontId="7" fillId="0" borderId="2" xfId="1" applyNumberFormat="1" applyFont="1" applyFill="1" applyBorder="1" applyAlignment="1">
      <alignment vertical="top" wrapText="1"/>
    </xf>
    <xf numFmtId="49" fontId="6" fillId="0" borderId="2" xfId="1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/>
    </xf>
    <xf numFmtId="49" fontId="6" fillId="0" borderId="0" xfId="8" applyNumberFormat="1" applyFont="1" applyFill="1" applyAlignment="1">
      <alignment vertical="top" wrapText="1"/>
    </xf>
    <xf numFmtId="164" fontId="6" fillId="0" borderId="2" xfId="8" applyNumberFormat="1" applyFont="1" applyFill="1" applyBorder="1" applyAlignment="1">
      <alignment horizontal="center" vertical="center"/>
    </xf>
    <xf numFmtId="164" fontId="7" fillId="0" borderId="2" xfId="8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2" applyFont="1" applyFill="1" applyBorder="1" applyAlignment="1">
      <alignment vertical="top"/>
    </xf>
    <xf numFmtId="0" fontId="6" fillId="0" borderId="2" xfId="2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0" borderId="0" xfId="2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0" fontId="11" fillId="0" borderId="2" xfId="2" applyFont="1" applyBorder="1"/>
    <xf numFmtId="0" fontId="11" fillId="0" borderId="2" xfId="2" applyFont="1" applyBorder="1" applyAlignment="1">
      <alignment horizontal="center" wrapText="1"/>
    </xf>
    <xf numFmtId="169" fontId="11" fillId="0" borderId="2" xfId="2" applyNumberFormat="1" applyFont="1" applyBorder="1" applyAlignment="1">
      <alignment horizontal="right" wrapText="1"/>
    </xf>
    <xf numFmtId="169" fontId="4" fillId="0" borderId="0" xfId="2" applyNumberFormat="1"/>
    <xf numFmtId="0" fontId="11" fillId="0" borderId="2" xfId="2" applyFont="1" applyBorder="1" applyAlignment="1">
      <alignment wrapText="1"/>
    </xf>
    <xf numFmtId="49" fontId="11" fillId="0" borderId="2" xfId="2" applyNumberFormat="1" applyFont="1" applyBorder="1" applyAlignment="1">
      <alignment horizontal="center" wrapText="1"/>
    </xf>
    <xf numFmtId="169" fontId="11" fillId="0" borderId="2" xfId="40" applyNumberFormat="1" applyFont="1" applyBorder="1" applyAlignment="1">
      <alignment horizontal="right" wrapText="1"/>
    </xf>
    <xf numFmtId="168" fontId="4" fillId="0" borderId="0" xfId="2" applyNumberFormat="1"/>
    <xf numFmtId="0" fontId="3" fillId="0" borderId="2" xfId="2" applyFont="1" applyBorder="1" applyAlignment="1">
      <alignment wrapText="1"/>
    </xf>
    <xf numFmtId="49" fontId="3" fillId="0" borderId="2" xfId="2" applyNumberFormat="1" applyFont="1" applyBorder="1" applyAlignment="1">
      <alignment horizontal="center" wrapText="1"/>
    </xf>
    <xf numFmtId="169" fontId="3" fillId="0" borderId="2" xfId="40" applyNumberFormat="1" applyFont="1" applyBorder="1" applyAlignment="1">
      <alignment horizontal="right" wrapText="1"/>
    </xf>
    <xf numFmtId="164" fontId="4" fillId="0" borderId="0" xfId="2" applyNumberFormat="1"/>
    <xf numFmtId="0" fontId="3" fillId="0" borderId="2" xfId="2" applyFont="1" applyBorder="1"/>
    <xf numFmtId="169" fontId="3" fillId="0" borderId="2" xfId="40" applyNumberFormat="1" applyFont="1" applyFill="1" applyBorder="1" applyAlignment="1">
      <alignment horizontal="right" wrapText="1"/>
    </xf>
    <xf numFmtId="169" fontId="11" fillId="0" borderId="2" xfId="40" applyNumberFormat="1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49" fontId="3" fillId="0" borderId="2" xfId="2" applyNumberFormat="1" applyFont="1" applyFill="1" applyBorder="1" applyAlignment="1">
      <alignment horizontal="center" wrapText="1"/>
    </xf>
    <xf numFmtId="0" fontId="7" fillId="0" borderId="2" xfId="41" applyFont="1" applyFill="1" applyBorder="1" applyAlignment="1">
      <alignment horizontal="left" vertical="top" wrapText="1"/>
    </xf>
    <xf numFmtId="0" fontId="6" fillId="0" borderId="2" xfId="41" applyFont="1" applyFill="1" applyBorder="1" applyAlignment="1">
      <alignment horizontal="left" vertical="top" wrapText="1"/>
    </xf>
    <xf numFmtId="0" fontId="1" fillId="0" borderId="0" xfId="35"/>
    <xf numFmtId="164" fontId="5" fillId="0" borderId="0" xfId="35" applyNumberFormat="1" applyFont="1" applyAlignment="1">
      <alignment vertical="top" wrapText="1"/>
    </xf>
    <xf numFmtId="0" fontId="5" fillId="0" borderId="0" xfId="35" applyFont="1" applyAlignment="1">
      <alignment horizontal="justify" vertical="top" wrapText="1"/>
    </xf>
    <xf numFmtId="0" fontId="5" fillId="0" borderId="0" xfId="35" applyFont="1" applyBorder="1" applyAlignment="1">
      <alignment horizontal="right" vertical="top"/>
    </xf>
    <xf numFmtId="0" fontId="5" fillId="0" borderId="2" xfId="35" applyFont="1" applyBorder="1" applyAlignment="1">
      <alignment horizontal="center" vertical="center" wrapText="1"/>
    </xf>
    <xf numFmtId="0" fontId="25" fillId="0" borderId="2" xfId="35" applyFont="1" applyBorder="1" applyAlignment="1">
      <alignment vertical="top" wrapText="1"/>
    </xf>
    <xf numFmtId="164" fontId="25" fillId="0" borderId="2" xfId="35" applyNumberFormat="1" applyFont="1" applyBorder="1"/>
    <xf numFmtId="0" fontId="5" fillId="0" borderId="2" xfId="35" applyFont="1" applyBorder="1" applyAlignment="1">
      <alignment vertical="top" wrapText="1"/>
    </xf>
    <xf numFmtId="164" fontId="5" fillId="0" borderId="2" xfId="35" applyNumberFormat="1" applyFont="1" applyBorder="1"/>
    <xf numFmtId="164" fontId="7" fillId="0" borderId="2" xfId="35" applyNumberFormat="1" applyFont="1" applyBorder="1"/>
    <xf numFmtId="164" fontId="6" fillId="0" borderId="2" xfId="35" applyNumberFormat="1" applyFont="1" applyBorder="1"/>
    <xf numFmtId="164" fontId="6" fillId="0" borderId="2" xfId="35" applyNumberFormat="1" applyFont="1" applyFill="1" applyBorder="1"/>
    <xf numFmtId="164" fontId="7" fillId="0" borderId="2" xfId="35" applyNumberFormat="1" applyFont="1" applyFill="1" applyBorder="1"/>
    <xf numFmtId="164" fontId="5" fillId="0" borderId="2" xfId="35" applyNumberFormat="1" applyFont="1" applyFill="1" applyBorder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169" fontId="0" fillId="0" borderId="0" xfId="8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9" fontId="4" fillId="0" borderId="0" xfId="8" applyNumberFormat="1" applyFont="1" applyAlignment="1">
      <alignment horizontal="center" vertical="center"/>
    </xf>
    <xf numFmtId="0" fontId="6" fillId="0" borderId="0" xfId="1" applyFont="1" applyFill="1" applyBorder="1" applyAlignment="1">
      <alignment vertical="top" wrapText="1"/>
    </xf>
    <xf numFmtId="0" fontId="6" fillId="0" borderId="0" xfId="2" applyFont="1" applyFill="1" applyAlignment="1">
      <alignment horizontal="center" vertical="center"/>
    </xf>
    <xf numFmtId="0" fontId="6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 vertical="center" wrapText="1"/>
    </xf>
    <xf numFmtId="169" fontId="11" fillId="0" borderId="0" xfId="8" applyNumberFormat="1" applyFont="1" applyAlignment="1">
      <alignment horizontal="center" vertical="center"/>
    </xf>
    <xf numFmtId="169" fontId="3" fillId="0" borderId="0" xfId="8" applyNumberFormat="1" applyFont="1" applyAlignment="1">
      <alignment horizontal="center" vertical="center"/>
    </xf>
    <xf numFmtId="169" fontId="12" fillId="0" borderId="0" xfId="8" applyNumberFormat="1" applyFont="1" applyAlignment="1">
      <alignment horizontal="center" vertical="center"/>
    </xf>
    <xf numFmtId="169" fontId="2" fillId="0" borderId="0" xfId="8" applyNumberFormat="1" applyFont="1" applyAlignment="1">
      <alignment horizontal="center" vertical="center"/>
    </xf>
    <xf numFmtId="169" fontId="4" fillId="0" borderId="0" xfId="8" applyNumberFormat="1" applyFont="1" applyFill="1" applyAlignment="1">
      <alignment horizontal="center" vertical="center"/>
    </xf>
    <xf numFmtId="169" fontId="11" fillId="0" borderId="0" xfId="8" applyNumberFormat="1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49" fontId="7" fillId="0" borderId="2" xfId="1" applyNumberFormat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165" fontId="11" fillId="0" borderId="2" xfId="3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164" fontId="6" fillId="0" borderId="2" xfId="45" applyNumberFormat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8" fontId="6" fillId="0" borderId="2" xfId="2" applyNumberFormat="1" applyFont="1" applyFill="1" applyBorder="1" applyAlignment="1">
      <alignment horizontal="center" vertical="center"/>
    </xf>
    <xf numFmtId="164" fontId="6" fillId="0" borderId="6" xfId="4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2" applyNumberFormat="1" applyFont="1" applyFill="1" applyBorder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164" fontId="2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1" fillId="0" borderId="0" xfId="2" applyFont="1" applyAlignment="1">
      <alignment horizontal="center"/>
    </xf>
    <xf numFmtId="0" fontId="4" fillId="0" borderId="0" xfId="2" applyAlignment="1">
      <alignment horizontal="center"/>
    </xf>
    <xf numFmtId="0" fontId="4" fillId="0" borderId="0" xfId="2" applyFill="1" applyAlignment="1">
      <alignment horizontal="center"/>
    </xf>
    <xf numFmtId="0" fontId="24" fillId="0" borderId="0" xfId="2" applyFont="1" applyAlignment="1">
      <alignment horizontal="center" wrapText="1"/>
    </xf>
    <xf numFmtId="0" fontId="5" fillId="0" borderId="0" xfId="35" applyFont="1" applyAlignment="1">
      <alignment horizontal="justify" vertical="top" wrapText="1"/>
    </xf>
    <xf numFmtId="0" fontId="5" fillId="0" borderId="0" xfId="35" applyFont="1" applyAlignment="1">
      <alignment horizontal="left" vertical="top" wrapText="1"/>
    </xf>
    <xf numFmtId="0" fontId="11" fillId="0" borderId="0" xfId="2" applyFont="1" applyAlignment="1">
      <alignment horizontal="right"/>
    </xf>
    <xf numFmtId="0" fontId="4" fillId="0" borderId="0" xfId="2" applyAlignment="1">
      <alignment horizontal="right"/>
    </xf>
    <xf numFmtId="0" fontId="4" fillId="0" borderId="0" xfId="2" applyFill="1" applyAlignment="1">
      <alignment horizontal="right"/>
    </xf>
    <xf numFmtId="0" fontId="23" fillId="0" borderId="0" xfId="35" applyFont="1" applyAlignment="1">
      <alignment horizontal="center" vertical="top" wrapText="1"/>
    </xf>
    <xf numFmtId="0" fontId="5" fillId="0" borderId="0" xfId="35" applyFont="1" applyAlignment="1">
      <alignment vertical="top" wrapText="1"/>
    </xf>
  </cellXfs>
  <cellStyles count="46">
    <cellStyle name="br" xfId="9"/>
    <cellStyle name="col" xfId="10"/>
    <cellStyle name="style0" xfId="11"/>
    <cellStyle name="td" xfId="12"/>
    <cellStyle name="tr" xfId="13"/>
    <cellStyle name="xl21" xfId="14"/>
    <cellStyle name="xl22" xfId="15"/>
    <cellStyle name="xl23" xfId="16"/>
    <cellStyle name="xl24" xfId="17"/>
    <cellStyle name="xl25" xfId="18"/>
    <cellStyle name="xl26" xfId="19"/>
    <cellStyle name="xl27" xfId="20"/>
    <cellStyle name="xl28" xfId="21"/>
    <cellStyle name="xl29" xfId="22"/>
    <cellStyle name="xl30" xfId="23"/>
    <cellStyle name="xl31" xfId="24"/>
    <cellStyle name="xl32" xfId="25"/>
    <cellStyle name="xl33" xfId="26"/>
    <cellStyle name="xl34" xfId="27"/>
    <cellStyle name="xl35" xfId="28"/>
    <cellStyle name="xl35 2" xfId="29"/>
    <cellStyle name="xl36" xfId="30"/>
    <cellStyle name="xl37" xfId="31"/>
    <cellStyle name="xl38" xfId="32"/>
    <cellStyle name="xl39" xfId="33"/>
    <cellStyle name="xl47" xfId="34"/>
    <cellStyle name="Обычный" xfId="0" builtinId="0"/>
    <cellStyle name="Обычный 2" xfId="35"/>
    <cellStyle name="Обычный 2 2" xfId="36"/>
    <cellStyle name="Обычный 2 2 2" xfId="37"/>
    <cellStyle name="Обычный 2 3" xfId="42"/>
    <cellStyle name="Обычный 2 4" xfId="41"/>
    <cellStyle name="Обычный 2 5" xfId="38"/>
    <cellStyle name="Обычный 3" xfId="2"/>
    <cellStyle name="Обычный 3 2" xfId="7"/>
    <cellStyle name="Обычный 4" xfId="1"/>
    <cellStyle name="Обычный 4 2" xfId="43"/>
    <cellStyle name="Обычный 5" xfId="39"/>
    <cellStyle name="Обычный 6" xfId="44"/>
    <cellStyle name="Обычный_ПРОГНОЗ на 2008 г по доходам с посел" xfId="5"/>
    <cellStyle name="Финансовый 2" xfId="8"/>
    <cellStyle name="Финансовый 2 2 2" xfId="45"/>
    <cellStyle name="Финансовый 3" xfId="3"/>
    <cellStyle name="Финансовый 4" xfId="4"/>
    <cellStyle name="Финансовый 5" xfId="6"/>
    <cellStyle name="Финансовый 6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224"/>
  <sheetViews>
    <sheetView tabSelected="1" topLeftCell="A53" zoomScale="85" zoomScaleNormal="85" workbookViewId="0">
      <selection activeCell="B12" sqref="B12"/>
    </sheetView>
  </sheetViews>
  <sheetFormatPr defaultRowHeight="15.75"/>
  <cols>
    <col min="1" max="1" width="29.140625" style="1" customWidth="1"/>
    <col min="2" max="2" width="73.5703125" style="20" customWidth="1"/>
    <col min="3" max="3" width="15.7109375" style="3" customWidth="1"/>
    <col min="4" max="4" width="12.85546875" style="90" customWidth="1"/>
    <col min="5" max="5" width="14.42578125" style="90" bestFit="1" customWidth="1"/>
    <col min="6" max="16384" width="9.140625" style="2"/>
  </cols>
  <sheetData>
    <row r="1" spans="1:5" customFormat="1" ht="15.75" customHeight="1">
      <c r="A1" s="86"/>
      <c r="B1" s="122" t="s">
        <v>484</v>
      </c>
      <c r="C1" s="122"/>
      <c r="D1" s="88"/>
      <c r="E1" s="88"/>
    </row>
    <row r="2" spans="1:5" customFormat="1" ht="15.75" customHeight="1">
      <c r="A2" s="86"/>
      <c r="B2" s="123" t="s">
        <v>485</v>
      </c>
      <c r="C2" s="123"/>
      <c r="D2" s="88"/>
      <c r="E2" s="88"/>
    </row>
    <row r="3" spans="1:5" customFormat="1" ht="15.75" customHeight="1">
      <c r="A3" s="86"/>
      <c r="B3" s="124" t="s">
        <v>1</v>
      </c>
      <c r="C3" s="124"/>
      <c r="D3" s="88"/>
      <c r="E3" s="88"/>
    </row>
    <row r="4" spans="1:5" customFormat="1" ht="15.75" customHeight="1">
      <c r="A4" s="86"/>
      <c r="B4" s="124" t="s">
        <v>446</v>
      </c>
      <c r="C4" s="124"/>
      <c r="D4" s="88"/>
      <c r="E4" s="88"/>
    </row>
    <row r="5" spans="1:5" customFormat="1" ht="15.75" hidden="1" customHeight="1">
      <c r="A5" s="120"/>
      <c r="B5" s="120"/>
      <c r="C5" s="89"/>
      <c r="D5" s="88"/>
      <c r="E5" s="88"/>
    </row>
    <row r="6" spans="1:5" customFormat="1" ht="15.75" hidden="1" customHeight="1">
      <c r="A6" s="120" t="s">
        <v>2</v>
      </c>
      <c r="B6" s="120"/>
      <c r="C6" s="89"/>
      <c r="D6" s="88"/>
      <c r="E6" s="88"/>
    </row>
    <row r="7" spans="1:5" customFormat="1" ht="15.75" hidden="1" customHeight="1">
      <c r="A7" s="120" t="s">
        <v>0</v>
      </c>
      <c r="B7" s="120"/>
      <c r="C7" s="89"/>
      <c r="D7" s="88"/>
      <c r="E7" s="88"/>
    </row>
    <row r="8" spans="1:5" customFormat="1" ht="15.75" hidden="1" customHeight="1">
      <c r="A8" s="120" t="s">
        <v>1</v>
      </c>
      <c r="B8" s="120"/>
      <c r="C8" s="89"/>
      <c r="D8" s="88"/>
      <c r="E8" s="88"/>
    </row>
    <row r="9" spans="1:5" customFormat="1" ht="15.75" hidden="1" customHeight="1">
      <c r="A9" s="120" t="s">
        <v>3</v>
      </c>
      <c r="B9" s="120"/>
      <c r="C9" s="89"/>
      <c r="D9" s="88"/>
      <c r="E9" s="88"/>
    </row>
    <row r="10" spans="1:5" customFormat="1" ht="15.75" customHeight="1">
      <c r="A10" s="87"/>
      <c r="B10" s="87"/>
      <c r="C10" s="89"/>
      <c r="D10" s="88"/>
      <c r="E10" s="88"/>
    </row>
    <row r="11" spans="1:5" ht="18.75" customHeight="1">
      <c r="A11" s="121" t="s">
        <v>445</v>
      </c>
      <c r="B11" s="121"/>
      <c r="C11" s="121"/>
    </row>
    <row r="12" spans="1:5">
      <c r="A12" s="91"/>
      <c r="B12" s="91"/>
      <c r="C12" s="92"/>
    </row>
    <row r="13" spans="1:5" ht="21" customHeight="1">
      <c r="A13" s="93"/>
      <c r="B13" s="91"/>
      <c r="C13" s="94" t="s">
        <v>4</v>
      </c>
    </row>
    <row r="14" spans="1:5" ht="47.25">
      <c r="A14" s="4" t="s">
        <v>5</v>
      </c>
      <c r="B14" s="4" t="s">
        <v>6</v>
      </c>
      <c r="C14" s="4" t="s">
        <v>7</v>
      </c>
    </row>
    <row r="15" spans="1:5">
      <c r="A15" s="5">
        <v>1</v>
      </c>
      <c r="B15" s="5">
        <v>2</v>
      </c>
      <c r="C15" s="4">
        <v>3</v>
      </c>
    </row>
    <row r="16" spans="1:5">
      <c r="A16" s="6" t="s">
        <v>8</v>
      </c>
      <c r="B16" s="7" t="s">
        <v>9</v>
      </c>
      <c r="C16" s="8">
        <f>SUM(C17,C64)</f>
        <v>232892</v>
      </c>
    </row>
    <row r="17" spans="1:3">
      <c r="A17" s="6"/>
      <c r="B17" s="7" t="s">
        <v>10</v>
      </c>
      <c r="C17" s="8">
        <f>SUM(C18,C26,C36,C48,C56,C61)</f>
        <v>209232.7</v>
      </c>
    </row>
    <row r="18" spans="1:3">
      <c r="A18" s="6" t="s">
        <v>11</v>
      </c>
      <c r="B18" s="7" t="s">
        <v>12</v>
      </c>
      <c r="C18" s="8">
        <f>SUM(C19)</f>
        <v>182099.8</v>
      </c>
    </row>
    <row r="19" spans="1:3">
      <c r="A19" s="9" t="s">
        <v>13</v>
      </c>
      <c r="B19" s="9" t="s">
        <v>14</v>
      </c>
      <c r="C19" s="10">
        <f>SUM(C20:C25)</f>
        <v>182099.8</v>
      </c>
    </row>
    <row r="20" spans="1:3" ht="63">
      <c r="A20" s="11" t="s">
        <v>15</v>
      </c>
      <c r="B20" s="11" t="s">
        <v>16</v>
      </c>
      <c r="C20" s="12">
        <v>181232.9</v>
      </c>
    </row>
    <row r="21" spans="1:3" ht="110.25">
      <c r="A21" s="11" t="s">
        <v>17</v>
      </c>
      <c r="B21" s="11" t="s">
        <v>18</v>
      </c>
      <c r="C21" s="12">
        <v>35.200000000000003</v>
      </c>
    </row>
    <row r="22" spans="1:3" ht="47.25">
      <c r="A22" s="11" t="s">
        <v>19</v>
      </c>
      <c r="B22" s="11" t="s">
        <v>20</v>
      </c>
      <c r="C22" s="12">
        <v>240.6</v>
      </c>
    </row>
    <row r="23" spans="1:3" ht="78.75">
      <c r="A23" s="11" t="s">
        <v>21</v>
      </c>
      <c r="B23" s="11" t="s">
        <v>22</v>
      </c>
      <c r="C23" s="12">
        <v>36.4</v>
      </c>
    </row>
    <row r="24" spans="1:3" ht="78.75">
      <c r="A24" s="11" t="s">
        <v>23</v>
      </c>
      <c r="B24" s="11" t="s">
        <v>24</v>
      </c>
      <c r="C24" s="12">
        <v>306.3</v>
      </c>
    </row>
    <row r="25" spans="1:3" ht="47.25">
      <c r="A25" s="11" t="s">
        <v>447</v>
      </c>
      <c r="B25" s="11" t="s">
        <v>448</v>
      </c>
      <c r="C25" s="12">
        <v>248.4</v>
      </c>
    </row>
    <row r="26" spans="1:3" ht="31.5">
      <c r="A26" s="9" t="s">
        <v>25</v>
      </c>
      <c r="B26" s="9" t="s">
        <v>26</v>
      </c>
      <c r="C26" s="10">
        <f>SUM(C27)</f>
        <v>6072.2</v>
      </c>
    </row>
    <row r="27" spans="1:3" ht="31.5">
      <c r="A27" s="9" t="s">
        <v>27</v>
      </c>
      <c r="B27" s="9" t="s">
        <v>28</v>
      </c>
      <c r="C27" s="10">
        <f>SUM(C28:C35)</f>
        <v>6072.2</v>
      </c>
    </row>
    <row r="28" spans="1:3" ht="94.5">
      <c r="A28" s="11" t="s">
        <v>29</v>
      </c>
      <c r="B28" s="11" t="s">
        <v>30</v>
      </c>
      <c r="C28" s="12">
        <v>2394</v>
      </c>
    </row>
    <row r="29" spans="1:3" ht="110.25">
      <c r="A29" s="11" t="s">
        <v>31</v>
      </c>
      <c r="B29" s="11" t="s">
        <v>32</v>
      </c>
      <c r="C29" s="12">
        <v>409.7</v>
      </c>
    </row>
    <row r="30" spans="1:3" ht="110.25">
      <c r="A30" s="11" t="s">
        <v>33</v>
      </c>
      <c r="B30" s="11" t="s">
        <v>34</v>
      </c>
      <c r="C30" s="12">
        <v>17.399999999999999</v>
      </c>
    </row>
    <row r="31" spans="1:3" ht="110.25">
      <c r="A31" s="11" t="s">
        <v>35</v>
      </c>
      <c r="B31" s="11" t="s">
        <v>36</v>
      </c>
      <c r="C31" s="12">
        <v>3</v>
      </c>
    </row>
    <row r="32" spans="1:3" ht="110.25">
      <c r="A32" s="11" t="s">
        <v>37</v>
      </c>
      <c r="B32" s="11" t="s">
        <v>38</v>
      </c>
      <c r="C32" s="12">
        <v>3153.3</v>
      </c>
    </row>
    <row r="33" spans="1:5" ht="110.25">
      <c r="A33" s="11" t="s">
        <v>39</v>
      </c>
      <c r="B33" s="11" t="s">
        <v>40</v>
      </c>
      <c r="C33" s="12">
        <v>539.6</v>
      </c>
    </row>
    <row r="34" spans="1:5" ht="94.5">
      <c r="A34" s="11" t="s">
        <v>41</v>
      </c>
      <c r="B34" s="11" t="s">
        <v>42</v>
      </c>
      <c r="C34" s="12">
        <v>-379.8</v>
      </c>
    </row>
    <row r="35" spans="1:5" ht="94.5">
      <c r="A35" s="11" t="s">
        <v>43</v>
      </c>
      <c r="B35" s="11" t="s">
        <v>44</v>
      </c>
      <c r="C35" s="12">
        <v>-65</v>
      </c>
    </row>
    <row r="36" spans="1:5">
      <c r="A36" s="9" t="s">
        <v>45</v>
      </c>
      <c r="B36" s="9" t="s">
        <v>46</v>
      </c>
      <c r="C36" s="10">
        <f>SUM(C37,C42,C44,C46)</f>
        <v>15090.7</v>
      </c>
    </row>
    <row r="37" spans="1:5" ht="31.5">
      <c r="A37" s="9" t="s">
        <v>47</v>
      </c>
      <c r="B37" s="9" t="s">
        <v>48</v>
      </c>
      <c r="C37" s="10">
        <f>SUM(C38,C40)</f>
        <v>13390.7</v>
      </c>
    </row>
    <row r="38" spans="1:5" ht="31.5">
      <c r="A38" s="11" t="s">
        <v>49</v>
      </c>
      <c r="B38" s="11" t="s">
        <v>50</v>
      </c>
      <c r="C38" s="13">
        <f>SUM(C39)</f>
        <v>5390.7</v>
      </c>
    </row>
    <row r="39" spans="1:5" s="16" customFormat="1" ht="31.5">
      <c r="A39" s="11" t="s">
        <v>51</v>
      </c>
      <c r="B39" s="11" t="s">
        <v>50</v>
      </c>
      <c r="C39" s="14">
        <v>5390.7</v>
      </c>
      <c r="D39" s="90"/>
      <c r="E39" s="90"/>
    </row>
    <row r="40" spans="1:5" s="16" customFormat="1" ht="31.5">
      <c r="A40" s="11" t="s">
        <v>52</v>
      </c>
      <c r="B40" s="11" t="s">
        <v>53</v>
      </c>
      <c r="C40" s="13">
        <f>SUM(C41)</f>
        <v>8000</v>
      </c>
      <c r="D40" s="90"/>
      <c r="E40" s="90"/>
    </row>
    <row r="41" spans="1:5" ht="63">
      <c r="A41" s="11" t="s">
        <v>54</v>
      </c>
      <c r="B41" s="11" t="s">
        <v>55</v>
      </c>
      <c r="C41" s="14">
        <v>8000</v>
      </c>
    </row>
    <row r="42" spans="1:5" s="25" customFormat="1" ht="31.5" hidden="1">
      <c r="A42" s="9" t="s">
        <v>449</v>
      </c>
      <c r="B42" s="9" t="s">
        <v>450</v>
      </c>
      <c r="C42" s="27">
        <f>C43</f>
        <v>0</v>
      </c>
      <c r="D42" s="95"/>
      <c r="E42" s="95"/>
    </row>
    <row r="43" spans="1:5" hidden="1">
      <c r="A43" s="11" t="s">
        <v>451</v>
      </c>
      <c r="B43" s="11" t="s">
        <v>450</v>
      </c>
      <c r="C43" s="14">
        <v>0</v>
      </c>
    </row>
    <row r="44" spans="1:5">
      <c r="A44" s="17" t="s">
        <v>56</v>
      </c>
      <c r="B44" s="9" t="s">
        <v>57</v>
      </c>
      <c r="C44" s="10">
        <f>SUM(C45)</f>
        <v>1600</v>
      </c>
    </row>
    <row r="45" spans="1:5">
      <c r="A45" s="18" t="s">
        <v>58</v>
      </c>
      <c r="B45" s="18" t="s">
        <v>59</v>
      </c>
      <c r="C45" s="14">
        <v>1600</v>
      </c>
    </row>
    <row r="46" spans="1:5" ht="31.5">
      <c r="A46" s="17" t="s">
        <v>60</v>
      </c>
      <c r="B46" s="9" t="s">
        <v>61</v>
      </c>
      <c r="C46" s="10">
        <f>SUM(C47)</f>
        <v>100</v>
      </c>
    </row>
    <row r="47" spans="1:5" ht="31.5">
      <c r="A47" s="19" t="s">
        <v>62</v>
      </c>
      <c r="B47" s="11" t="s">
        <v>63</v>
      </c>
      <c r="C47" s="14">
        <v>100</v>
      </c>
    </row>
    <row r="48" spans="1:5" s="21" customFormat="1">
      <c r="A48" s="17" t="s">
        <v>64</v>
      </c>
      <c r="B48" s="9" t="s">
        <v>65</v>
      </c>
      <c r="C48" s="10">
        <f>SUM(C49,C51)</f>
        <v>5220</v>
      </c>
      <c r="D48" s="96"/>
      <c r="E48" s="96"/>
    </row>
    <row r="49" spans="1:5">
      <c r="A49" s="17" t="s">
        <v>66</v>
      </c>
      <c r="B49" s="9" t="s">
        <v>67</v>
      </c>
      <c r="C49" s="10">
        <f>SUM(C50)</f>
        <v>100</v>
      </c>
    </row>
    <row r="50" spans="1:5" ht="47.25">
      <c r="A50" s="19" t="s">
        <v>68</v>
      </c>
      <c r="B50" s="11" t="s">
        <v>69</v>
      </c>
      <c r="C50" s="14">
        <v>100</v>
      </c>
    </row>
    <row r="51" spans="1:5" s="21" customFormat="1">
      <c r="A51" s="22" t="s">
        <v>70</v>
      </c>
      <c r="B51" s="23" t="s">
        <v>71</v>
      </c>
      <c r="C51" s="10">
        <f t="shared" ref="C51" si="0">SUM(C52,C54)</f>
        <v>5120</v>
      </c>
      <c r="D51" s="96"/>
      <c r="E51" s="96"/>
    </row>
    <row r="52" spans="1:5">
      <c r="A52" s="22" t="s">
        <v>72</v>
      </c>
      <c r="B52" s="9" t="s">
        <v>73</v>
      </c>
      <c r="C52" s="10">
        <f>SUM(C53)</f>
        <v>5100</v>
      </c>
    </row>
    <row r="53" spans="1:5" ht="31.5">
      <c r="A53" s="24" t="s">
        <v>74</v>
      </c>
      <c r="B53" s="11" t="s">
        <v>75</v>
      </c>
      <c r="C53" s="14">
        <v>5100</v>
      </c>
    </row>
    <row r="54" spans="1:5" s="25" customFormat="1">
      <c r="A54" s="22" t="s">
        <v>76</v>
      </c>
      <c r="B54" s="7" t="s">
        <v>77</v>
      </c>
      <c r="C54" s="10">
        <f t="shared" ref="C54" si="1">SUM(C55)</f>
        <v>20</v>
      </c>
      <c r="D54" s="95"/>
      <c r="E54" s="95"/>
    </row>
    <row r="55" spans="1:5" ht="31.5">
      <c r="A55" s="24" t="s">
        <v>78</v>
      </c>
      <c r="B55" s="11" t="s">
        <v>79</v>
      </c>
      <c r="C55" s="14">
        <v>20</v>
      </c>
    </row>
    <row r="56" spans="1:5">
      <c r="A56" s="9" t="s">
        <v>80</v>
      </c>
      <c r="B56" s="9" t="s">
        <v>81</v>
      </c>
      <c r="C56" s="10">
        <f t="shared" ref="C56" si="2">SUM(C57,C59)</f>
        <v>750</v>
      </c>
    </row>
    <row r="57" spans="1:5" ht="31.5">
      <c r="A57" s="9" t="s">
        <v>82</v>
      </c>
      <c r="B57" s="9" t="s">
        <v>83</v>
      </c>
      <c r="C57" s="10">
        <f>SUM(C58:C58)</f>
        <v>700</v>
      </c>
    </row>
    <row r="58" spans="1:5" ht="47.25">
      <c r="A58" s="11" t="s">
        <v>84</v>
      </c>
      <c r="B58" s="11" t="s">
        <v>85</v>
      </c>
      <c r="C58" s="12">
        <v>700</v>
      </c>
    </row>
    <row r="59" spans="1:5" s="25" customFormat="1" ht="31.5">
      <c r="A59" s="9" t="s">
        <v>86</v>
      </c>
      <c r="B59" s="9" t="s">
        <v>83</v>
      </c>
      <c r="C59" s="10">
        <f t="shared" ref="C59" si="3">SUM(C60)</f>
        <v>50</v>
      </c>
      <c r="D59" s="95"/>
      <c r="E59" s="95"/>
    </row>
    <row r="60" spans="1:5" ht="63">
      <c r="A60" s="11" t="s">
        <v>87</v>
      </c>
      <c r="B60" s="11" t="s">
        <v>88</v>
      </c>
      <c r="C60" s="12">
        <v>50</v>
      </c>
    </row>
    <row r="61" spans="1:5" s="25" customFormat="1" ht="31.5" hidden="1">
      <c r="A61" s="9" t="s">
        <v>89</v>
      </c>
      <c r="B61" s="9" t="s">
        <v>90</v>
      </c>
      <c r="C61" s="10">
        <f t="shared" ref="C61:C62" si="4">SUM(C62)</f>
        <v>0</v>
      </c>
      <c r="D61" s="95"/>
      <c r="E61" s="95"/>
    </row>
    <row r="62" spans="1:5" s="25" customFormat="1" ht="31.5" hidden="1">
      <c r="A62" s="9" t="s">
        <v>91</v>
      </c>
      <c r="B62" s="9" t="s">
        <v>92</v>
      </c>
      <c r="C62" s="10">
        <f t="shared" si="4"/>
        <v>0</v>
      </c>
      <c r="D62" s="95"/>
      <c r="E62" s="95"/>
    </row>
    <row r="63" spans="1:5" ht="31.5" hidden="1">
      <c r="A63" s="11" t="s">
        <v>93</v>
      </c>
      <c r="B63" s="11" t="s">
        <v>94</v>
      </c>
      <c r="C63" s="13"/>
    </row>
    <row r="64" spans="1:5">
      <c r="A64" s="9"/>
      <c r="B64" s="9" t="s">
        <v>95</v>
      </c>
      <c r="C64" s="10">
        <f>SUM(C65,C76,C83,C86,C91,C110)</f>
        <v>23659.3</v>
      </c>
    </row>
    <row r="65" spans="1:5" s="26" customFormat="1" ht="47.25">
      <c r="A65" s="9" t="s">
        <v>96</v>
      </c>
      <c r="B65" s="9" t="s">
        <v>97</v>
      </c>
      <c r="C65" s="10">
        <f>SUM(C66,C73)</f>
        <v>18050</v>
      </c>
      <c r="D65" s="97"/>
      <c r="E65" s="97"/>
    </row>
    <row r="66" spans="1:5" ht="98.25" customHeight="1">
      <c r="A66" s="9" t="s">
        <v>98</v>
      </c>
      <c r="B66" s="9" t="s">
        <v>99</v>
      </c>
      <c r="C66" s="10">
        <f>SUM(C67,C69,C71)</f>
        <v>10850</v>
      </c>
    </row>
    <row r="67" spans="1:5" ht="63">
      <c r="A67" s="9" t="s">
        <v>100</v>
      </c>
      <c r="B67" s="9" t="s">
        <v>101</v>
      </c>
      <c r="C67" s="10">
        <f>C68</f>
        <v>3700</v>
      </c>
    </row>
    <row r="68" spans="1:5" ht="78.75">
      <c r="A68" s="11" t="s">
        <v>102</v>
      </c>
      <c r="B68" s="11" t="s">
        <v>103</v>
      </c>
      <c r="C68" s="14">
        <v>3700</v>
      </c>
    </row>
    <row r="69" spans="1:5" ht="78.75">
      <c r="A69" s="9" t="s">
        <v>104</v>
      </c>
      <c r="B69" s="9" t="s">
        <v>105</v>
      </c>
      <c r="C69" s="27">
        <f>C70</f>
        <v>150</v>
      </c>
    </row>
    <row r="70" spans="1:5" ht="63">
      <c r="A70" s="11" t="s">
        <v>106</v>
      </c>
      <c r="B70" s="11" t="s">
        <v>107</v>
      </c>
      <c r="C70" s="14">
        <v>150</v>
      </c>
    </row>
    <row r="71" spans="1:5" ht="47.25">
      <c r="A71" s="9" t="s">
        <v>108</v>
      </c>
      <c r="B71" s="9" t="s">
        <v>109</v>
      </c>
      <c r="C71" s="27">
        <f>C72</f>
        <v>7000</v>
      </c>
    </row>
    <row r="72" spans="1:5" ht="31.5">
      <c r="A72" s="11" t="s">
        <v>110</v>
      </c>
      <c r="B72" s="11" t="s">
        <v>111</v>
      </c>
      <c r="C72" s="14">
        <v>7000</v>
      </c>
    </row>
    <row r="73" spans="1:5" ht="78.75">
      <c r="A73" s="9" t="s">
        <v>112</v>
      </c>
      <c r="B73" s="9" t="s">
        <v>113</v>
      </c>
      <c r="C73" s="10">
        <f t="shared" ref="C73" si="5">SUM(C74)</f>
        <v>7200</v>
      </c>
    </row>
    <row r="74" spans="1:5" ht="78.75">
      <c r="A74" s="11" t="s">
        <v>114</v>
      </c>
      <c r="B74" s="11" t="s">
        <v>115</v>
      </c>
      <c r="C74" s="13">
        <f>C75</f>
        <v>7200</v>
      </c>
    </row>
    <row r="75" spans="1:5" ht="78.75">
      <c r="A75" s="11" t="s">
        <v>116</v>
      </c>
      <c r="B75" s="11" t="s">
        <v>117</v>
      </c>
      <c r="C75" s="14">
        <v>7200</v>
      </c>
    </row>
    <row r="76" spans="1:5">
      <c r="A76" s="9" t="s">
        <v>118</v>
      </c>
      <c r="B76" s="9" t="s">
        <v>119</v>
      </c>
      <c r="C76" s="10">
        <f t="shared" ref="C76" si="6">SUM(C77,C80)</f>
        <v>2650.5</v>
      </c>
    </row>
    <row r="77" spans="1:5" s="25" customFormat="1">
      <c r="A77" s="9" t="s">
        <v>120</v>
      </c>
      <c r="B77" s="9" t="s">
        <v>121</v>
      </c>
      <c r="C77" s="10">
        <f t="shared" ref="C77" si="7">SUM(C78:C79)</f>
        <v>489.2</v>
      </c>
      <c r="D77" s="95"/>
      <c r="E77" s="95"/>
    </row>
    <row r="78" spans="1:5" s="25" customFormat="1" ht="31.5">
      <c r="A78" s="11" t="s">
        <v>122</v>
      </c>
      <c r="B78" s="11" t="s">
        <v>123</v>
      </c>
      <c r="C78" s="14">
        <v>474.7</v>
      </c>
      <c r="D78" s="95"/>
      <c r="E78" s="95"/>
    </row>
    <row r="79" spans="1:5" s="25" customFormat="1">
      <c r="A79" s="11" t="s">
        <v>124</v>
      </c>
      <c r="B79" s="11" t="s">
        <v>125</v>
      </c>
      <c r="C79" s="14">
        <v>14.5</v>
      </c>
      <c r="D79" s="95"/>
      <c r="E79" s="95"/>
    </row>
    <row r="80" spans="1:5" s="25" customFormat="1">
      <c r="A80" s="9" t="s">
        <v>126</v>
      </c>
      <c r="B80" s="9" t="s">
        <v>127</v>
      </c>
      <c r="C80" s="10">
        <f t="shared" ref="C80" si="8">SUM(C81:C82)</f>
        <v>2161.3000000000002</v>
      </c>
      <c r="D80" s="95"/>
      <c r="E80" s="95"/>
    </row>
    <row r="81" spans="1:5">
      <c r="A81" s="11" t="s">
        <v>128</v>
      </c>
      <c r="B81" s="11" t="s">
        <v>129</v>
      </c>
      <c r="C81" s="14">
        <v>561.29999999999995</v>
      </c>
    </row>
    <row r="82" spans="1:5">
      <c r="A82" s="11" t="s">
        <v>130</v>
      </c>
      <c r="B82" s="11" t="s">
        <v>131</v>
      </c>
      <c r="C82" s="14">
        <v>1600</v>
      </c>
    </row>
    <row r="83" spans="1:5" customFormat="1" ht="31.5">
      <c r="A83" s="28" t="s">
        <v>132</v>
      </c>
      <c r="B83" s="28" t="s">
        <v>133</v>
      </c>
      <c r="C83" s="10">
        <f>C84</f>
        <v>500</v>
      </c>
      <c r="D83" s="88"/>
      <c r="E83" s="88"/>
    </row>
    <row r="84" spans="1:5" s="30" customFormat="1">
      <c r="A84" s="28" t="s">
        <v>134</v>
      </c>
      <c r="B84" s="29" t="s">
        <v>135</v>
      </c>
      <c r="C84" s="10">
        <f>SUM(C85)</f>
        <v>500</v>
      </c>
      <c r="D84" s="98"/>
      <c r="E84" s="98"/>
    </row>
    <row r="85" spans="1:5" customFormat="1">
      <c r="A85" s="18" t="s">
        <v>136</v>
      </c>
      <c r="B85" s="18" t="s">
        <v>137</v>
      </c>
      <c r="C85" s="14">
        <v>500</v>
      </c>
      <c r="D85" s="88"/>
      <c r="E85" s="88"/>
    </row>
    <row r="86" spans="1:5" customFormat="1" ht="31.5">
      <c r="A86" s="28" t="s">
        <v>138</v>
      </c>
      <c r="B86" s="28" t="s">
        <v>139</v>
      </c>
      <c r="C86" s="10">
        <f t="shared" ref="C86:C87" si="9">SUM(C87)</f>
        <v>2400</v>
      </c>
      <c r="D86" s="88"/>
      <c r="E86" s="88"/>
    </row>
    <row r="87" spans="1:5" customFormat="1" ht="78.75">
      <c r="A87" s="28" t="s">
        <v>140</v>
      </c>
      <c r="B87" s="28" t="s">
        <v>141</v>
      </c>
      <c r="C87" s="10">
        <f t="shared" si="9"/>
        <v>2400</v>
      </c>
      <c r="D87" s="88"/>
      <c r="E87" s="88"/>
    </row>
    <row r="88" spans="1:5" customFormat="1" ht="94.5">
      <c r="A88" s="28" t="s">
        <v>142</v>
      </c>
      <c r="B88" s="28" t="s">
        <v>143</v>
      </c>
      <c r="C88" s="10">
        <f>SUM(C89:C90)</f>
        <v>2400</v>
      </c>
      <c r="D88" s="88"/>
      <c r="E88" s="88"/>
    </row>
    <row r="89" spans="1:5" customFormat="1" ht="78.75">
      <c r="A89" s="18" t="s">
        <v>144</v>
      </c>
      <c r="B89" s="18" t="s">
        <v>145</v>
      </c>
      <c r="C89" s="13">
        <v>2400</v>
      </c>
      <c r="D89" s="88"/>
      <c r="E89" s="88"/>
    </row>
    <row r="90" spans="1:5" customFormat="1" ht="47.25" hidden="1">
      <c r="A90" s="18" t="s">
        <v>146</v>
      </c>
      <c r="B90" s="18" t="s">
        <v>147</v>
      </c>
      <c r="C90" s="13"/>
      <c r="D90" s="88"/>
      <c r="E90" s="88"/>
    </row>
    <row r="91" spans="1:5">
      <c r="A91" s="9" t="s">
        <v>148</v>
      </c>
      <c r="B91" s="9" t="s">
        <v>149</v>
      </c>
      <c r="C91" s="10">
        <f>SUM(C92,C99,C101,C104,C106)</f>
        <v>58.8</v>
      </c>
    </row>
    <row r="92" spans="1:5" customFormat="1" ht="31.5">
      <c r="A92" s="9" t="s">
        <v>150</v>
      </c>
      <c r="B92" s="9" t="s">
        <v>151</v>
      </c>
      <c r="C92" s="10">
        <f t="shared" ref="C92" si="10">SUM(C93:C98)</f>
        <v>6.8</v>
      </c>
      <c r="D92" s="88"/>
      <c r="E92" s="88"/>
    </row>
    <row r="93" spans="1:5" s="31" customFormat="1" ht="78.75">
      <c r="A93" s="11" t="s">
        <v>152</v>
      </c>
      <c r="B93" s="11" t="s">
        <v>153</v>
      </c>
      <c r="C93" s="13">
        <v>1</v>
      </c>
      <c r="D93" s="88"/>
      <c r="E93" s="88"/>
    </row>
    <row r="94" spans="1:5" s="31" customFormat="1" ht="94.5">
      <c r="A94" s="11" t="s">
        <v>452</v>
      </c>
      <c r="B94" s="11" t="s">
        <v>453</v>
      </c>
      <c r="C94" s="13">
        <v>3</v>
      </c>
      <c r="D94" s="88"/>
      <c r="E94" s="88"/>
    </row>
    <row r="95" spans="1:5" customFormat="1" ht="78.75" hidden="1">
      <c r="A95" s="11" t="s">
        <v>154</v>
      </c>
      <c r="B95" s="11" t="s">
        <v>155</v>
      </c>
      <c r="C95" s="13"/>
      <c r="D95" s="88"/>
      <c r="E95" s="88"/>
    </row>
    <row r="96" spans="1:5" customFormat="1" ht="126" hidden="1">
      <c r="A96" s="11" t="s">
        <v>156</v>
      </c>
      <c r="B96" s="11" t="s">
        <v>157</v>
      </c>
      <c r="C96" s="13"/>
      <c r="D96" s="88"/>
      <c r="E96" s="88"/>
    </row>
    <row r="97" spans="1:5" customFormat="1" ht="78.75" hidden="1">
      <c r="A97" s="11" t="s">
        <v>158</v>
      </c>
      <c r="B97" s="11" t="s">
        <v>159</v>
      </c>
      <c r="C97" s="13"/>
      <c r="D97" s="88"/>
      <c r="E97" s="88"/>
    </row>
    <row r="98" spans="1:5" customFormat="1" ht="78.75">
      <c r="A98" s="11" t="s">
        <v>160</v>
      </c>
      <c r="B98" s="11" t="s">
        <v>161</v>
      </c>
      <c r="C98" s="13">
        <v>2.8</v>
      </c>
      <c r="D98" s="88"/>
      <c r="E98" s="88"/>
    </row>
    <row r="99" spans="1:5" customFormat="1" ht="47.25" hidden="1">
      <c r="A99" s="9" t="s">
        <v>162</v>
      </c>
      <c r="B99" s="9" t="s">
        <v>163</v>
      </c>
      <c r="C99" s="10">
        <f>SUM(C100)</f>
        <v>0</v>
      </c>
      <c r="D99" s="88"/>
      <c r="E99" s="88"/>
    </row>
    <row r="100" spans="1:5" s="30" customFormat="1" ht="31.5" hidden="1">
      <c r="A100" s="11" t="s">
        <v>164</v>
      </c>
      <c r="B100" s="11" t="s">
        <v>165</v>
      </c>
      <c r="C100" s="13"/>
      <c r="D100" s="98"/>
      <c r="E100" s="98"/>
    </row>
    <row r="101" spans="1:5" ht="110.25" hidden="1">
      <c r="A101" s="9" t="s">
        <v>166</v>
      </c>
      <c r="B101" s="9" t="s">
        <v>167</v>
      </c>
      <c r="C101" s="10">
        <f>SUM(C102:C103)</f>
        <v>0</v>
      </c>
    </row>
    <row r="102" spans="1:5" ht="63" hidden="1">
      <c r="A102" s="11" t="s">
        <v>168</v>
      </c>
      <c r="B102" s="11" t="s">
        <v>169</v>
      </c>
      <c r="C102" s="13">
        <v>0</v>
      </c>
    </row>
    <row r="103" spans="1:5" ht="63" hidden="1">
      <c r="A103" s="11" t="s">
        <v>170</v>
      </c>
      <c r="B103" s="11" t="s">
        <v>171</v>
      </c>
      <c r="C103" s="13"/>
    </row>
    <row r="104" spans="1:5" ht="63">
      <c r="A104" s="9" t="s">
        <v>172</v>
      </c>
      <c r="B104" s="9" t="s">
        <v>173</v>
      </c>
      <c r="C104" s="10">
        <f>C105</f>
        <v>2</v>
      </c>
    </row>
    <row r="105" spans="1:5" ht="47.25">
      <c r="A105" s="11" t="s">
        <v>174</v>
      </c>
      <c r="B105" s="11" t="s">
        <v>175</v>
      </c>
      <c r="C105" s="13">
        <v>2</v>
      </c>
    </row>
    <row r="106" spans="1:5">
      <c r="A106" s="9" t="s">
        <v>176</v>
      </c>
      <c r="B106" s="9" t="s">
        <v>177</v>
      </c>
      <c r="C106" s="10">
        <f>SUM(C107:C109)</f>
        <v>50</v>
      </c>
    </row>
    <row r="107" spans="1:5" ht="63">
      <c r="A107" s="11" t="s">
        <v>178</v>
      </c>
      <c r="B107" s="11" t="s">
        <v>179</v>
      </c>
      <c r="C107" s="13">
        <v>50</v>
      </c>
    </row>
    <row r="108" spans="1:5" ht="78.75" hidden="1">
      <c r="A108" s="11" t="s">
        <v>180</v>
      </c>
      <c r="B108" s="11" t="s">
        <v>181</v>
      </c>
      <c r="C108" s="13"/>
    </row>
    <row r="109" spans="1:5" ht="94.5" hidden="1">
      <c r="A109" s="11" t="s">
        <v>182</v>
      </c>
      <c r="B109" s="11" t="s">
        <v>183</v>
      </c>
      <c r="C109" s="13"/>
    </row>
    <row r="110" spans="1:5" hidden="1">
      <c r="A110" s="9" t="s">
        <v>184</v>
      </c>
      <c r="B110" s="9" t="s">
        <v>185</v>
      </c>
      <c r="C110" s="10">
        <f t="shared" ref="C110:C111" si="11">C111</f>
        <v>0</v>
      </c>
    </row>
    <row r="111" spans="1:5" hidden="1">
      <c r="A111" s="9" t="s">
        <v>186</v>
      </c>
      <c r="B111" s="9" t="s">
        <v>187</v>
      </c>
      <c r="C111" s="10">
        <f t="shared" si="11"/>
        <v>0</v>
      </c>
    </row>
    <row r="112" spans="1:5" hidden="1">
      <c r="A112" s="11" t="s">
        <v>188</v>
      </c>
      <c r="B112" s="11" t="s">
        <v>189</v>
      </c>
      <c r="C112" s="42"/>
    </row>
    <row r="113" spans="1:5">
      <c r="A113" s="9" t="s">
        <v>190</v>
      </c>
      <c r="B113" s="9" t="s">
        <v>191</v>
      </c>
      <c r="C113" s="10">
        <f>SUM(C114,C215,C218)</f>
        <v>2067899.9</v>
      </c>
    </row>
    <row r="114" spans="1:5" ht="31.5">
      <c r="A114" s="11" t="s">
        <v>192</v>
      </c>
      <c r="B114" s="11" t="s">
        <v>193</v>
      </c>
      <c r="C114" s="13">
        <f>SUM(C115,C122,C186,C205)</f>
        <v>2067899.9</v>
      </c>
    </row>
    <row r="115" spans="1:5" s="25" customFormat="1">
      <c r="A115" s="9" t="s">
        <v>194</v>
      </c>
      <c r="B115" s="9" t="s">
        <v>195</v>
      </c>
      <c r="C115" s="10">
        <f>SUM(C116,C118,C120)</f>
        <v>829278</v>
      </c>
      <c r="D115" s="95"/>
      <c r="E115" s="95"/>
    </row>
    <row r="116" spans="1:5">
      <c r="A116" s="9" t="s">
        <v>196</v>
      </c>
      <c r="B116" s="9" t="s">
        <v>197</v>
      </c>
      <c r="C116" s="10">
        <f>SUM(C117)</f>
        <v>829278</v>
      </c>
      <c r="D116" s="99"/>
      <c r="E116" s="99"/>
    </row>
    <row r="117" spans="1:5" ht="31.5">
      <c r="A117" s="11" t="s">
        <v>198</v>
      </c>
      <c r="B117" s="11" t="s">
        <v>199</v>
      </c>
      <c r="C117" s="13">
        <v>829278</v>
      </c>
      <c r="D117" s="99"/>
      <c r="E117" s="99"/>
    </row>
    <row r="118" spans="1:5" ht="31.5" hidden="1">
      <c r="A118" s="9" t="s">
        <v>200</v>
      </c>
      <c r="B118" s="9" t="s">
        <v>201</v>
      </c>
      <c r="C118" s="10">
        <f>C119</f>
        <v>0</v>
      </c>
      <c r="D118" s="99"/>
      <c r="E118" s="99"/>
    </row>
    <row r="119" spans="1:5" ht="31.5" hidden="1">
      <c r="A119" s="11" t="s">
        <v>202</v>
      </c>
      <c r="B119" s="11" t="s">
        <v>203</v>
      </c>
      <c r="C119" s="13">
        <v>0</v>
      </c>
      <c r="D119" s="99"/>
      <c r="E119" s="99"/>
    </row>
    <row r="120" spans="1:5" ht="31.5" hidden="1">
      <c r="A120" s="9" t="s">
        <v>204</v>
      </c>
      <c r="B120" s="9" t="s">
        <v>205</v>
      </c>
      <c r="C120" s="10">
        <f t="shared" ref="C120" si="12">SUM(C121)</f>
        <v>0</v>
      </c>
      <c r="D120" s="99"/>
      <c r="E120" s="99"/>
    </row>
    <row r="121" spans="1:5" ht="31.5" hidden="1">
      <c r="A121" s="11" t="s">
        <v>206</v>
      </c>
      <c r="B121" s="11" t="s">
        <v>207</v>
      </c>
      <c r="C121" s="13">
        <v>0</v>
      </c>
      <c r="D121" s="99"/>
      <c r="E121" s="99"/>
    </row>
    <row r="122" spans="1:5" ht="31.5">
      <c r="A122" s="9" t="s">
        <v>208</v>
      </c>
      <c r="B122" s="9" t="s">
        <v>209</v>
      </c>
      <c r="C122" s="10">
        <f>SUM(C123,C125,C127,C129,C131,C133,C135,C137,C139,C141,C143,C145,C147,C149,C151,C153)</f>
        <v>447744.8</v>
      </c>
      <c r="D122" s="99"/>
      <c r="E122" s="99"/>
    </row>
    <row r="123" spans="1:5" s="25" customFormat="1" ht="31.5">
      <c r="A123" s="32" t="s">
        <v>210</v>
      </c>
      <c r="B123" s="9" t="s">
        <v>211</v>
      </c>
      <c r="C123" s="10">
        <f>C124</f>
        <v>97635.9</v>
      </c>
      <c r="D123" s="100"/>
      <c r="E123" s="100"/>
    </row>
    <row r="124" spans="1:5" ht="31.5">
      <c r="A124" s="33" t="s">
        <v>212</v>
      </c>
      <c r="B124" s="11" t="s">
        <v>213</v>
      </c>
      <c r="C124" s="34">
        <v>97635.9</v>
      </c>
      <c r="D124" s="99"/>
      <c r="E124" s="99"/>
    </row>
    <row r="125" spans="1:5" s="25" customFormat="1" ht="47.25" hidden="1">
      <c r="A125" s="32" t="s">
        <v>214</v>
      </c>
      <c r="B125" s="9" t="s">
        <v>215</v>
      </c>
      <c r="C125" s="10">
        <f>C126</f>
        <v>0</v>
      </c>
      <c r="D125" s="100"/>
      <c r="E125" s="100"/>
    </row>
    <row r="126" spans="1:5" ht="63" hidden="1">
      <c r="A126" s="33" t="s">
        <v>216</v>
      </c>
      <c r="B126" s="11" t="s">
        <v>217</v>
      </c>
      <c r="C126" s="101">
        <v>0</v>
      </c>
      <c r="D126" s="99"/>
      <c r="E126" s="99"/>
    </row>
    <row r="127" spans="1:5" ht="63">
      <c r="A127" s="32" t="s">
        <v>218</v>
      </c>
      <c r="B127" s="9" t="s">
        <v>219</v>
      </c>
      <c r="C127" s="102">
        <f>SUM(C128)</f>
        <v>3662.5</v>
      </c>
      <c r="D127" s="99"/>
      <c r="E127" s="99"/>
    </row>
    <row r="128" spans="1:5" ht="63">
      <c r="A128" s="33" t="s">
        <v>220</v>
      </c>
      <c r="B128" s="11" t="s">
        <v>221</v>
      </c>
      <c r="C128" s="34">
        <v>3662.5</v>
      </c>
      <c r="D128" s="99"/>
      <c r="E128" s="99"/>
    </row>
    <row r="129" spans="1:5" ht="63">
      <c r="A129" s="32" t="s">
        <v>454</v>
      </c>
      <c r="B129" s="9" t="s">
        <v>455</v>
      </c>
      <c r="C129" s="102">
        <f>C130</f>
        <v>930.5</v>
      </c>
      <c r="D129" s="99"/>
      <c r="E129" s="99"/>
    </row>
    <row r="130" spans="1:5" ht="63">
      <c r="A130" s="33" t="s">
        <v>456</v>
      </c>
      <c r="B130" s="11" t="s">
        <v>457</v>
      </c>
      <c r="C130" s="34">
        <v>930.5</v>
      </c>
      <c r="D130" s="99"/>
      <c r="E130" s="99"/>
    </row>
    <row r="131" spans="1:5" s="25" customFormat="1" ht="31.5" hidden="1">
      <c r="A131" s="32" t="s">
        <v>222</v>
      </c>
      <c r="B131" s="9" t="s">
        <v>223</v>
      </c>
      <c r="C131" s="10">
        <f>C132</f>
        <v>0</v>
      </c>
      <c r="D131" s="100"/>
      <c r="E131" s="100"/>
    </row>
    <row r="132" spans="1:5" ht="47.25" hidden="1">
      <c r="A132" s="33" t="s">
        <v>224</v>
      </c>
      <c r="B132" s="11" t="s">
        <v>225</v>
      </c>
      <c r="C132" s="101">
        <v>0</v>
      </c>
      <c r="D132" s="99"/>
      <c r="E132" s="99"/>
    </row>
    <row r="133" spans="1:5" ht="31.5" hidden="1">
      <c r="A133" s="32" t="s">
        <v>226</v>
      </c>
      <c r="B133" s="9" t="s">
        <v>227</v>
      </c>
      <c r="C133" s="10">
        <f t="shared" ref="C133" si="13">SUM(C134)</f>
        <v>0</v>
      </c>
      <c r="D133" s="99"/>
      <c r="E133" s="99"/>
    </row>
    <row r="134" spans="1:5" ht="31.5" hidden="1">
      <c r="A134" s="33" t="s">
        <v>228</v>
      </c>
      <c r="B134" s="11" t="s">
        <v>229</v>
      </c>
      <c r="C134" s="101">
        <v>0</v>
      </c>
      <c r="D134" s="99"/>
      <c r="E134" s="99"/>
    </row>
    <row r="135" spans="1:5" ht="63" hidden="1">
      <c r="A135" s="32" t="s">
        <v>230</v>
      </c>
      <c r="B135" s="9" t="s">
        <v>231</v>
      </c>
      <c r="C135" s="10">
        <f t="shared" ref="C135" si="14">SUM(C136)</f>
        <v>0</v>
      </c>
      <c r="D135" s="99"/>
      <c r="E135" s="99"/>
    </row>
    <row r="136" spans="1:5" ht="63" hidden="1">
      <c r="A136" s="33" t="s">
        <v>232</v>
      </c>
      <c r="B136" s="11" t="s">
        <v>233</v>
      </c>
      <c r="C136" s="101">
        <v>0</v>
      </c>
      <c r="D136" s="99"/>
      <c r="E136" s="99"/>
    </row>
    <row r="137" spans="1:5" s="25" customFormat="1" ht="47.25">
      <c r="A137" s="32" t="s">
        <v>234</v>
      </c>
      <c r="B137" s="9" t="s">
        <v>235</v>
      </c>
      <c r="C137" s="10">
        <f>C138</f>
        <v>10719.5</v>
      </c>
      <c r="D137" s="100"/>
      <c r="E137" s="100"/>
    </row>
    <row r="138" spans="1:5" ht="63">
      <c r="A138" s="33" t="s">
        <v>236</v>
      </c>
      <c r="B138" s="11" t="s">
        <v>237</v>
      </c>
      <c r="C138" s="35">
        <v>10719.5</v>
      </c>
      <c r="D138" s="99"/>
      <c r="E138" s="99"/>
    </row>
    <row r="139" spans="1:5" s="25" customFormat="1" ht="47.25" hidden="1">
      <c r="A139" s="32" t="s">
        <v>238</v>
      </c>
      <c r="B139" s="9" t="s">
        <v>239</v>
      </c>
      <c r="C139" s="10">
        <f>C140</f>
        <v>0</v>
      </c>
      <c r="D139" s="100"/>
      <c r="E139" s="100"/>
    </row>
    <row r="140" spans="1:5" ht="47.25" hidden="1">
      <c r="A140" s="33" t="s">
        <v>240</v>
      </c>
      <c r="B140" s="11" t="s">
        <v>241</v>
      </c>
      <c r="C140" s="103"/>
      <c r="D140" s="99"/>
      <c r="E140" s="99"/>
    </row>
    <row r="141" spans="1:5" s="1" customFormat="1" hidden="1">
      <c r="A141" s="32" t="s">
        <v>242</v>
      </c>
      <c r="B141" s="9" t="s">
        <v>243</v>
      </c>
      <c r="C141" s="10">
        <f t="shared" ref="C141" si="15">C142</f>
        <v>0</v>
      </c>
      <c r="D141" s="99"/>
      <c r="E141" s="99"/>
    </row>
    <row r="142" spans="1:5" s="1" customFormat="1" ht="33.75" hidden="1" customHeight="1">
      <c r="A142" s="33" t="s">
        <v>244</v>
      </c>
      <c r="B142" s="11" t="s">
        <v>245</v>
      </c>
      <c r="C142" s="13"/>
      <c r="D142" s="99"/>
      <c r="E142" s="99"/>
    </row>
    <row r="143" spans="1:5" s="1" customFormat="1" ht="31.5" hidden="1">
      <c r="A143" s="32" t="s">
        <v>246</v>
      </c>
      <c r="B143" s="9" t="s">
        <v>247</v>
      </c>
      <c r="C143" s="10">
        <f t="shared" ref="C143" si="16">C144</f>
        <v>0</v>
      </c>
      <c r="D143" s="99"/>
      <c r="E143" s="99"/>
    </row>
    <row r="144" spans="1:5" s="1" customFormat="1" ht="31.5" hidden="1">
      <c r="A144" s="33" t="s">
        <v>248</v>
      </c>
      <c r="B144" s="11" t="s">
        <v>249</v>
      </c>
      <c r="C144" s="42">
        <v>0</v>
      </c>
      <c r="D144" s="99"/>
      <c r="E144" s="99"/>
    </row>
    <row r="145" spans="1:5" s="1" customFormat="1" ht="31.5" hidden="1">
      <c r="A145" s="32" t="s">
        <v>250</v>
      </c>
      <c r="B145" s="9" t="s">
        <v>251</v>
      </c>
      <c r="C145" s="10">
        <f t="shared" ref="C145" si="17">C146</f>
        <v>0</v>
      </c>
      <c r="D145" s="99"/>
      <c r="E145" s="99"/>
    </row>
    <row r="146" spans="1:5" s="1" customFormat="1" ht="31.5" hidden="1">
      <c r="A146" s="33" t="s">
        <v>252</v>
      </c>
      <c r="B146" s="11" t="s">
        <v>253</v>
      </c>
      <c r="C146" s="104"/>
      <c r="D146" s="99"/>
      <c r="E146" s="99"/>
    </row>
    <row r="147" spans="1:5" s="1" customFormat="1" ht="31.5">
      <c r="A147" s="32" t="s">
        <v>254</v>
      </c>
      <c r="B147" s="9" t="s">
        <v>255</v>
      </c>
      <c r="C147" s="10">
        <f t="shared" ref="C147" si="18">C148</f>
        <v>27948.6</v>
      </c>
      <c r="D147" s="99"/>
      <c r="E147" s="99"/>
    </row>
    <row r="148" spans="1:5" s="1" customFormat="1" ht="31.5">
      <c r="A148" s="33" t="s">
        <v>256</v>
      </c>
      <c r="B148" s="11" t="s">
        <v>257</v>
      </c>
      <c r="C148" s="36">
        <v>27948.6</v>
      </c>
      <c r="D148" s="99"/>
      <c r="E148" s="99"/>
    </row>
    <row r="149" spans="1:5" s="1" customFormat="1" ht="31.5">
      <c r="A149" s="105" t="s">
        <v>458</v>
      </c>
      <c r="B149" s="106" t="s">
        <v>459</v>
      </c>
      <c r="C149" s="107">
        <f>SUM(C150)</f>
        <v>128500</v>
      </c>
      <c r="D149" s="99"/>
      <c r="E149" s="99"/>
    </row>
    <row r="150" spans="1:5" s="1" customFormat="1" ht="31.5">
      <c r="A150" s="108" t="s">
        <v>460</v>
      </c>
      <c r="B150" s="109" t="s">
        <v>461</v>
      </c>
      <c r="C150" s="36">
        <v>128500</v>
      </c>
      <c r="D150" s="99"/>
      <c r="E150" s="99"/>
    </row>
    <row r="151" spans="1:5" s="1" customFormat="1" ht="47.25" hidden="1">
      <c r="A151" s="32" t="s">
        <v>258</v>
      </c>
      <c r="B151" s="9" t="s">
        <v>259</v>
      </c>
      <c r="C151" s="10">
        <f t="shared" ref="C151" si="19">C152</f>
        <v>0</v>
      </c>
      <c r="D151" s="99"/>
      <c r="E151" s="99"/>
    </row>
    <row r="152" spans="1:5" s="1" customFormat="1" ht="63" hidden="1">
      <c r="A152" s="33" t="s">
        <v>260</v>
      </c>
      <c r="B152" s="11" t="s">
        <v>261</v>
      </c>
      <c r="C152" s="42"/>
      <c r="D152" s="99"/>
      <c r="E152" s="99"/>
    </row>
    <row r="153" spans="1:5">
      <c r="A153" s="9" t="s">
        <v>262</v>
      </c>
      <c r="B153" s="9" t="s">
        <v>263</v>
      </c>
      <c r="C153" s="10">
        <f>SUM(C154)</f>
        <v>178347.8</v>
      </c>
      <c r="D153" s="99"/>
      <c r="E153" s="99"/>
    </row>
    <row r="154" spans="1:5">
      <c r="A154" s="11" t="s">
        <v>264</v>
      </c>
      <c r="B154" s="11" t="s">
        <v>265</v>
      </c>
      <c r="C154" s="13">
        <f>SUM(C156:C185)</f>
        <v>178347.8</v>
      </c>
      <c r="D154" s="99"/>
      <c r="E154" s="99"/>
    </row>
    <row r="155" spans="1:5">
      <c r="A155" s="11" t="s">
        <v>266</v>
      </c>
      <c r="B155" s="11"/>
      <c r="C155" s="13"/>
    </row>
    <row r="156" spans="1:5" s="1" customFormat="1" ht="31.5">
      <c r="A156" s="11"/>
      <c r="B156" s="11" t="s">
        <v>267</v>
      </c>
      <c r="C156" s="110">
        <v>50000</v>
      </c>
      <c r="D156" s="99"/>
      <c r="E156" s="99"/>
    </row>
    <row r="157" spans="1:5" s="15" customFormat="1" ht="31.5">
      <c r="A157" s="11"/>
      <c r="B157" s="18" t="s">
        <v>268</v>
      </c>
      <c r="C157" s="111">
        <v>10408.1</v>
      </c>
      <c r="D157" s="99"/>
      <c r="E157" s="99"/>
    </row>
    <row r="158" spans="1:5" s="15" customFormat="1" ht="31.5">
      <c r="A158" s="11"/>
      <c r="B158" s="18" t="s">
        <v>269</v>
      </c>
      <c r="C158" s="110">
        <v>7974</v>
      </c>
      <c r="D158" s="99"/>
      <c r="E158" s="99"/>
    </row>
    <row r="159" spans="1:5" s="15" customFormat="1" ht="31.5" hidden="1">
      <c r="A159" s="11"/>
      <c r="B159" s="18" t="s">
        <v>270</v>
      </c>
      <c r="C159" s="13">
        <v>0</v>
      </c>
      <c r="D159" s="99"/>
      <c r="E159" s="99"/>
    </row>
    <row r="160" spans="1:5" s="15" customFormat="1">
      <c r="A160" s="11"/>
      <c r="B160" s="18" t="s">
        <v>271</v>
      </c>
      <c r="C160" s="13">
        <v>576</v>
      </c>
      <c r="D160" s="99"/>
      <c r="E160" s="99"/>
    </row>
    <row r="161" spans="1:5" s="1" customFormat="1" ht="31.5">
      <c r="A161" s="11"/>
      <c r="B161" s="11" t="s">
        <v>272</v>
      </c>
      <c r="C161" s="112">
        <v>6756.8</v>
      </c>
      <c r="D161" s="99"/>
      <c r="E161" s="99"/>
    </row>
    <row r="162" spans="1:5" s="1" customFormat="1" ht="31.5" hidden="1">
      <c r="A162" s="11"/>
      <c r="B162" s="46" t="s">
        <v>273</v>
      </c>
      <c r="C162" s="112">
        <v>0</v>
      </c>
      <c r="D162" s="99"/>
      <c r="E162" s="99"/>
    </row>
    <row r="163" spans="1:5" s="1" customFormat="1" ht="31.5" hidden="1">
      <c r="A163" s="11"/>
      <c r="B163" s="11" t="s">
        <v>274</v>
      </c>
      <c r="C163" s="112">
        <v>0</v>
      </c>
      <c r="D163" s="99"/>
      <c r="E163" s="99"/>
    </row>
    <row r="164" spans="1:5" s="1" customFormat="1" ht="31.5">
      <c r="A164" s="11"/>
      <c r="B164" s="11" t="s">
        <v>275</v>
      </c>
      <c r="C164" s="112">
        <v>250</v>
      </c>
      <c r="D164" s="99"/>
      <c r="E164" s="99"/>
    </row>
    <row r="165" spans="1:5" s="1" customFormat="1" ht="31.5">
      <c r="A165" s="11"/>
      <c r="B165" s="11" t="s">
        <v>276</v>
      </c>
      <c r="C165" s="112">
        <v>500</v>
      </c>
      <c r="D165" s="99"/>
      <c r="E165" s="99"/>
    </row>
    <row r="166" spans="1:5" s="1" customFormat="1" ht="31.5">
      <c r="A166" s="11"/>
      <c r="B166" s="11" t="s">
        <v>277</v>
      </c>
      <c r="C166" s="112">
        <v>7225</v>
      </c>
      <c r="D166" s="99"/>
      <c r="E166" s="99"/>
    </row>
    <row r="167" spans="1:5" s="1" customFormat="1" ht="31.5" hidden="1">
      <c r="A167" s="11"/>
      <c r="B167" s="11" t="s">
        <v>278</v>
      </c>
      <c r="C167" s="13">
        <v>0</v>
      </c>
      <c r="D167" s="99"/>
      <c r="E167" s="99"/>
    </row>
    <row r="168" spans="1:5" s="1" customFormat="1" ht="47.25" hidden="1">
      <c r="A168" s="11"/>
      <c r="B168" s="11" t="s">
        <v>279</v>
      </c>
      <c r="C168" s="13">
        <v>0</v>
      </c>
      <c r="D168" s="99"/>
      <c r="E168" s="99"/>
    </row>
    <row r="169" spans="1:5" s="1" customFormat="1" ht="47.25" hidden="1">
      <c r="A169" s="11"/>
      <c r="B169" s="11" t="s">
        <v>280</v>
      </c>
      <c r="C169" s="112">
        <v>0</v>
      </c>
      <c r="D169" s="99"/>
      <c r="E169" s="99"/>
    </row>
    <row r="170" spans="1:5" s="1" customFormat="1">
      <c r="A170" s="11"/>
      <c r="B170" s="11" t="s">
        <v>281</v>
      </c>
      <c r="C170" s="13">
        <v>200</v>
      </c>
      <c r="D170" s="99"/>
      <c r="E170" s="99"/>
    </row>
    <row r="171" spans="1:5" s="1" customFormat="1">
      <c r="A171" s="11"/>
      <c r="B171" s="11" t="s">
        <v>282</v>
      </c>
      <c r="C171" s="103">
        <v>6655</v>
      </c>
      <c r="D171" s="99"/>
      <c r="E171" s="99"/>
    </row>
    <row r="172" spans="1:5" s="1" customFormat="1" ht="47.25" hidden="1">
      <c r="A172" s="11"/>
      <c r="B172" s="11" t="s">
        <v>283</v>
      </c>
      <c r="C172" s="113">
        <v>0</v>
      </c>
      <c r="D172" s="99"/>
      <c r="E172" s="99"/>
    </row>
    <row r="173" spans="1:5" s="1" customFormat="1" ht="31.5">
      <c r="A173" s="11"/>
      <c r="B173" s="11" t="s">
        <v>284</v>
      </c>
      <c r="C173" s="112">
        <v>12000</v>
      </c>
      <c r="D173" s="99"/>
      <c r="E173" s="99"/>
    </row>
    <row r="174" spans="1:5" s="1" customFormat="1" ht="31.5">
      <c r="A174" s="11"/>
      <c r="B174" s="18" t="s">
        <v>285</v>
      </c>
      <c r="C174" s="112">
        <v>17675.7</v>
      </c>
      <c r="D174" s="99"/>
      <c r="E174" s="99"/>
    </row>
    <row r="175" spans="1:5" s="1" customFormat="1" ht="31.5" hidden="1">
      <c r="A175" s="11"/>
      <c r="B175" s="18" t="s">
        <v>462</v>
      </c>
      <c r="C175" s="114"/>
      <c r="D175" s="99"/>
      <c r="E175" s="99"/>
    </row>
    <row r="176" spans="1:5" s="1" customFormat="1" ht="31.5">
      <c r="A176" s="11"/>
      <c r="B176" s="18" t="s">
        <v>463</v>
      </c>
      <c r="C176" s="101">
        <v>60</v>
      </c>
      <c r="D176" s="99"/>
      <c r="E176" s="99"/>
    </row>
    <row r="177" spans="1:5" s="1" customFormat="1">
      <c r="A177" s="11"/>
      <c r="B177" s="47" t="s">
        <v>464</v>
      </c>
      <c r="C177" s="101">
        <v>250</v>
      </c>
      <c r="D177" s="99"/>
      <c r="E177" s="99"/>
    </row>
    <row r="178" spans="1:5" s="1" customFormat="1" hidden="1">
      <c r="A178" s="11"/>
      <c r="B178" s="18" t="s">
        <v>465</v>
      </c>
      <c r="C178" s="101">
        <v>0</v>
      </c>
      <c r="D178" s="99"/>
      <c r="E178" s="99"/>
    </row>
    <row r="179" spans="1:5" s="1" customFormat="1" ht="47.25" hidden="1">
      <c r="A179" s="11"/>
      <c r="B179" s="18" t="s">
        <v>286</v>
      </c>
      <c r="C179" s="101">
        <v>0</v>
      </c>
      <c r="D179" s="99"/>
      <c r="E179" s="99"/>
    </row>
    <row r="180" spans="1:5" s="1" customFormat="1" ht="47.25">
      <c r="A180" s="11"/>
      <c r="B180" s="18" t="s">
        <v>287</v>
      </c>
      <c r="C180" s="101">
        <v>578.79999999999995</v>
      </c>
      <c r="D180" s="99"/>
      <c r="E180" s="99"/>
    </row>
    <row r="181" spans="1:5" s="1" customFormat="1" hidden="1">
      <c r="A181" s="11"/>
      <c r="B181" s="18" t="s">
        <v>466</v>
      </c>
      <c r="C181" s="101"/>
      <c r="D181" s="99"/>
      <c r="E181" s="99"/>
    </row>
    <row r="182" spans="1:5" s="1" customFormat="1">
      <c r="A182" s="11"/>
      <c r="B182" s="18" t="s">
        <v>288</v>
      </c>
      <c r="C182" s="101">
        <v>300</v>
      </c>
      <c r="D182" s="99"/>
      <c r="E182" s="99"/>
    </row>
    <row r="183" spans="1:5" s="1" customFormat="1">
      <c r="A183" s="11"/>
      <c r="B183" s="118" t="s">
        <v>467</v>
      </c>
      <c r="C183" s="119">
        <v>23531.599999999999</v>
      </c>
      <c r="D183" s="99"/>
      <c r="E183" s="99"/>
    </row>
    <row r="184" spans="1:5" s="1" customFormat="1" ht="31.5">
      <c r="A184" s="11"/>
      <c r="B184" s="118" t="s">
        <v>468</v>
      </c>
      <c r="C184" s="119">
        <v>33206.800000000003</v>
      </c>
      <c r="D184" s="99"/>
      <c r="E184" s="99"/>
    </row>
    <row r="185" spans="1:5" s="1" customFormat="1">
      <c r="A185" s="11"/>
      <c r="B185" s="118" t="s">
        <v>469</v>
      </c>
      <c r="C185" s="119">
        <v>200</v>
      </c>
      <c r="D185" s="99"/>
      <c r="E185" s="99"/>
    </row>
    <row r="186" spans="1:5">
      <c r="A186" s="9" t="s">
        <v>289</v>
      </c>
      <c r="B186" s="9" t="s">
        <v>290</v>
      </c>
      <c r="C186" s="10">
        <f>SUM(C187,C189,C191,C193,C195)</f>
        <v>777596.7</v>
      </c>
    </row>
    <row r="187" spans="1:5" ht="78.75">
      <c r="A187" s="9" t="s">
        <v>291</v>
      </c>
      <c r="B187" s="9" t="s">
        <v>292</v>
      </c>
      <c r="C187" s="10">
        <f>SUM(C188)</f>
        <v>210.2</v>
      </c>
    </row>
    <row r="188" spans="1:5" ht="63">
      <c r="A188" s="11" t="s">
        <v>293</v>
      </c>
      <c r="B188" s="11" t="s">
        <v>294</v>
      </c>
      <c r="C188" s="115">
        <v>210.2</v>
      </c>
      <c r="D188" s="99"/>
    </row>
    <row r="189" spans="1:5" s="25" customFormat="1" ht="63">
      <c r="A189" s="32" t="s">
        <v>295</v>
      </c>
      <c r="B189" s="9" t="s">
        <v>296</v>
      </c>
      <c r="C189" s="10">
        <f>C190</f>
        <v>6524.3</v>
      </c>
      <c r="D189" s="100"/>
      <c r="E189" s="95"/>
    </row>
    <row r="190" spans="1:5" ht="63">
      <c r="A190" s="33" t="s">
        <v>297</v>
      </c>
      <c r="B190" s="37" t="s">
        <v>298</v>
      </c>
      <c r="C190" s="112">
        <v>6524.3</v>
      </c>
      <c r="D190" s="99"/>
    </row>
    <row r="191" spans="1:5" ht="63">
      <c r="A191" s="9" t="s">
        <v>299</v>
      </c>
      <c r="B191" s="9" t="s">
        <v>300</v>
      </c>
      <c r="C191" s="10">
        <f>SUM(C192)</f>
        <v>7.2</v>
      </c>
      <c r="D191" s="99"/>
    </row>
    <row r="192" spans="1:5" ht="63">
      <c r="A192" s="11" t="s">
        <v>301</v>
      </c>
      <c r="B192" s="11" t="s">
        <v>302</v>
      </c>
      <c r="C192" s="112">
        <v>7.2</v>
      </c>
      <c r="D192" s="99"/>
    </row>
    <row r="193" spans="1:5" ht="31.5">
      <c r="A193" s="9" t="s">
        <v>303</v>
      </c>
      <c r="B193" s="9" t="s">
        <v>304</v>
      </c>
      <c r="C193" s="10">
        <f>SUM(C194)</f>
        <v>1005</v>
      </c>
      <c r="D193" s="99"/>
    </row>
    <row r="194" spans="1:5" ht="31.5">
      <c r="A194" s="11" t="s">
        <v>305</v>
      </c>
      <c r="B194" s="11" t="s">
        <v>306</v>
      </c>
      <c r="C194" s="13">
        <v>1005</v>
      </c>
    </row>
    <row r="195" spans="1:5">
      <c r="A195" s="9" t="s">
        <v>307</v>
      </c>
      <c r="B195" s="9" t="s">
        <v>308</v>
      </c>
      <c r="C195" s="10">
        <f>SUM(C196)</f>
        <v>769850</v>
      </c>
    </row>
    <row r="196" spans="1:5">
      <c r="A196" s="11" t="s">
        <v>309</v>
      </c>
      <c r="B196" s="11" t="s">
        <v>310</v>
      </c>
      <c r="C196" s="13">
        <f>SUM(C198:C204)</f>
        <v>769850</v>
      </c>
    </row>
    <row r="197" spans="1:5">
      <c r="A197" s="11" t="s">
        <v>266</v>
      </c>
      <c r="B197" s="11"/>
      <c r="C197" s="13"/>
    </row>
    <row r="198" spans="1:5">
      <c r="A198" s="11"/>
      <c r="B198" s="11" t="s">
        <v>311</v>
      </c>
      <c r="C198" s="13">
        <v>294.60000000000002</v>
      </c>
    </row>
    <row r="199" spans="1:5">
      <c r="A199" s="11"/>
      <c r="B199" s="11" t="s">
        <v>312</v>
      </c>
      <c r="C199" s="13">
        <v>318.10000000000002</v>
      </c>
    </row>
    <row r="200" spans="1:5">
      <c r="A200" s="11"/>
      <c r="B200" s="11" t="s">
        <v>313</v>
      </c>
      <c r="C200" s="13">
        <v>2038.7</v>
      </c>
    </row>
    <row r="201" spans="1:5" ht="47.25">
      <c r="A201" s="11"/>
      <c r="B201" s="11" t="s">
        <v>314</v>
      </c>
      <c r="C201" s="112">
        <v>5242.8</v>
      </c>
    </row>
    <row r="202" spans="1:5" s="25" customFormat="1" ht="31.5">
      <c r="A202" s="11"/>
      <c r="B202" s="11" t="s">
        <v>315</v>
      </c>
      <c r="C202" s="112">
        <v>1296</v>
      </c>
      <c r="D202" s="95"/>
      <c r="E202" s="95"/>
    </row>
    <row r="203" spans="1:5" ht="31.5" hidden="1">
      <c r="A203" s="11"/>
      <c r="B203" s="11" t="s">
        <v>316</v>
      </c>
      <c r="C203" s="13"/>
    </row>
    <row r="204" spans="1:5" ht="126">
      <c r="A204" s="11"/>
      <c r="B204" s="11" t="s">
        <v>317</v>
      </c>
      <c r="C204" s="111">
        <v>760659.8</v>
      </c>
    </row>
    <row r="205" spans="1:5">
      <c r="A205" s="9" t="s">
        <v>318</v>
      </c>
      <c r="B205" s="9" t="s">
        <v>319</v>
      </c>
      <c r="C205" s="10">
        <f>SUM(C206,C208,C210,C212)</f>
        <v>13280.4</v>
      </c>
    </row>
    <row r="206" spans="1:5" ht="63">
      <c r="A206" s="9" t="s">
        <v>320</v>
      </c>
      <c r="B206" s="9" t="s">
        <v>321</v>
      </c>
      <c r="C206" s="10">
        <f t="shared" ref="C206:C208" si="20">SUM(C207)</f>
        <v>13280.4</v>
      </c>
      <c r="D206" s="99"/>
      <c r="E206" s="99"/>
    </row>
    <row r="207" spans="1:5" ht="63">
      <c r="A207" s="11" t="s">
        <v>322</v>
      </c>
      <c r="B207" s="11" t="s">
        <v>323</v>
      </c>
      <c r="C207" s="13">
        <v>13280.4</v>
      </c>
      <c r="D207" s="99"/>
      <c r="E207" s="99"/>
    </row>
    <row r="208" spans="1:5" ht="31.5" hidden="1">
      <c r="A208" s="9" t="s">
        <v>324</v>
      </c>
      <c r="B208" s="9" t="s">
        <v>325</v>
      </c>
      <c r="C208" s="10">
        <f t="shared" si="20"/>
        <v>0</v>
      </c>
      <c r="D208" s="99"/>
      <c r="E208" s="99"/>
    </row>
    <row r="209" spans="1:5" ht="31.5" hidden="1">
      <c r="A209" s="11" t="s">
        <v>326</v>
      </c>
      <c r="B209" s="11" t="s">
        <v>327</v>
      </c>
      <c r="C209" s="13">
        <v>0</v>
      </c>
      <c r="D209" s="99"/>
      <c r="E209" s="99"/>
    </row>
    <row r="210" spans="1:5" ht="63" hidden="1">
      <c r="A210" s="9" t="s">
        <v>470</v>
      </c>
      <c r="B210" s="9" t="s">
        <v>471</v>
      </c>
      <c r="C210" s="10">
        <f t="shared" ref="C210" si="21">SUM(C211)</f>
        <v>0</v>
      </c>
      <c r="D210" s="99"/>
      <c r="E210" s="99"/>
    </row>
    <row r="211" spans="1:5" ht="63" hidden="1">
      <c r="A211" s="11" t="s">
        <v>472</v>
      </c>
      <c r="B211" s="11" t="s">
        <v>473</v>
      </c>
      <c r="C211" s="38">
        <v>0</v>
      </c>
      <c r="D211" s="99"/>
      <c r="E211" s="99"/>
    </row>
    <row r="212" spans="1:5" ht="31.5" hidden="1">
      <c r="A212" s="9" t="s">
        <v>328</v>
      </c>
      <c r="B212" s="9" t="s">
        <v>329</v>
      </c>
      <c r="C212" s="39">
        <f>SUM(C213:C214)</f>
        <v>0</v>
      </c>
      <c r="D212" s="99"/>
      <c r="E212" s="99"/>
    </row>
    <row r="213" spans="1:5" ht="47.25" hidden="1">
      <c r="A213" s="11"/>
      <c r="B213" s="11" t="s">
        <v>330</v>
      </c>
      <c r="C213" s="42">
        <v>0</v>
      </c>
      <c r="D213" s="99"/>
      <c r="E213" s="99"/>
    </row>
    <row r="214" spans="1:5" ht="31.5" hidden="1">
      <c r="A214" s="11"/>
      <c r="B214" s="11" t="s">
        <v>331</v>
      </c>
      <c r="C214" s="116">
        <v>0</v>
      </c>
      <c r="D214" s="99"/>
      <c r="E214" s="99"/>
    </row>
    <row r="215" spans="1:5" s="25" customFormat="1" ht="78.75" hidden="1">
      <c r="A215" s="9" t="s">
        <v>474</v>
      </c>
      <c r="B215" s="9" t="s">
        <v>475</v>
      </c>
      <c r="C215" s="117">
        <f>SUM(C216:C217)</f>
        <v>0</v>
      </c>
      <c r="D215" s="100"/>
      <c r="E215" s="100"/>
    </row>
    <row r="216" spans="1:5" s="25" customFormat="1" ht="31.5" hidden="1">
      <c r="A216" s="11" t="s">
        <v>476</v>
      </c>
      <c r="B216" s="11" t="s">
        <v>477</v>
      </c>
      <c r="C216" s="116"/>
      <c r="D216" s="95"/>
      <c r="E216" s="95"/>
    </row>
    <row r="217" spans="1:5" ht="31.5" hidden="1">
      <c r="A217" s="11" t="s">
        <v>478</v>
      </c>
      <c r="B217" s="11" t="s">
        <v>479</v>
      </c>
      <c r="C217" s="116"/>
    </row>
    <row r="218" spans="1:5" ht="47.25" hidden="1">
      <c r="A218" s="29" t="s">
        <v>332</v>
      </c>
      <c r="B218" s="28" t="s">
        <v>333</v>
      </c>
      <c r="C218" s="10">
        <f>SUM(C219:C220)</f>
        <v>0</v>
      </c>
    </row>
    <row r="219" spans="1:5" ht="31.5" hidden="1">
      <c r="A219" s="40" t="s">
        <v>480</v>
      </c>
      <c r="B219" s="40" t="s">
        <v>481</v>
      </c>
      <c r="C219" s="13"/>
    </row>
    <row r="220" spans="1:5" ht="47.25" hidden="1">
      <c r="A220" s="40" t="s">
        <v>334</v>
      </c>
      <c r="B220" s="40" t="s">
        <v>335</v>
      </c>
      <c r="C220" s="13"/>
    </row>
    <row r="221" spans="1:5" s="21" customFormat="1">
      <c r="A221" s="9" t="s">
        <v>336</v>
      </c>
      <c r="B221" s="9"/>
      <c r="C221" s="10">
        <f>SUM(C16,C113)</f>
        <v>2300791.9</v>
      </c>
      <c r="D221" s="96"/>
      <c r="E221" s="96"/>
    </row>
    <row r="222" spans="1:5">
      <c r="A222" s="11" t="s">
        <v>337</v>
      </c>
      <c r="B222" s="41"/>
      <c r="C222" s="42"/>
    </row>
    <row r="223" spans="1:5">
      <c r="A223" s="43" t="s">
        <v>338</v>
      </c>
      <c r="B223" s="41"/>
      <c r="C223" s="44">
        <f>C221-C186</f>
        <v>1523195.2</v>
      </c>
    </row>
    <row r="224" spans="1:5">
      <c r="C224" s="45"/>
    </row>
  </sheetData>
  <mergeCells count="10">
    <mergeCell ref="B1:C1"/>
    <mergeCell ref="B2:C2"/>
    <mergeCell ref="B3:C3"/>
    <mergeCell ref="B4:C4"/>
    <mergeCell ref="A5:B5"/>
    <mergeCell ref="A6:B6"/>
    <mergeCell ref="A7:B7"/>
    <mergeCell ref="A8:B8"/>
    <mergeCell ref="A9:B9"/>
    <mergeCell ref="A11:C11"/>
  </mergeCells>
  <pageMargins left="0.78740157480314965" right="0.31496062992125984" top="0.39370078740157483" bottom="0.39370078740157483" header="0.11811023622047245" footer="0.31496062992125984"/>
  <pageSetup paperSize="9" scale="77" fitToHeight="7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selection activeCell="D53" sqref="D53"/>
    </sheetView>
  </sheetViews>
  <sheetFormatPr defaultRowHeight="15.75"/>
  <cols>
    <col min="1" max="1" width="72.42578125" style="2" customWidth="1"/>
    <col min="2" max="2" width="11.7109375" style="2" customWidth="1"/>
    <col min="3" max="3" width="12.42578125" style="2" customWidth="1"/>
    <col min="4" max="4" width="16.28515625" style="2" customWidth="1"/>
    <col min="5" max="5" width="11.85546875" style="2" bestFit="1" customWidth="1"/>
    <col min="6" max="6" width="12.42578125" style="2" bestFit="1" customWidth="1"/>
    <col min="7" max="256" width="9.140625" style="2"/>
    <col min="257" max="257" width="72.42578125" style="2" customWidth="1"/>
    <col min="258" max="258" width="11.7109375" style="2" customWidth="1"/>
    <col min="259" max="259" width="12.42578125" style="2" customWidth="1"/>
    <col min="260" max="260" width="16.28515625" style="2" customWidth="1"/>
    <col min="261" max="261" width="11.85546875" style="2" bestFit="1" customWidth="1"/>
    <col min="262" max="262" width="12.42578125" style="2" bestFit="1" customWidth="1"/>
    <col min="263" max="512" width="9.140625" style="2"/>
    <col min="513" max="513" width="72.42578125" style="2" customWidth="1"/>
    <col min="514" max="514" width="11.7109375" style="2" customWidth="1"/>
    <col min="515" max="515" width="12.42578125" style="2" customWidth="1"/>
    <col min="516" max="516" width="16.28515625" style="2" customWidth="1"/>
    <col min="517" max="517" width="11.85546875" style="2" bestFit="1" customWidth="1"/>
    <col min="518" max="518" width="12.42578125" style="2" bestFit="1" customWidth="1"/>
    <col min="519" max="768" width="9.140625" style="2"/>
    <col min="769" max="769" width="72.42578125" style="2" customWidth="1"/>
    <col min="770" max="770" width="11.7109375" style="2" customWidth="1"/>
    <col min="771" max="771" width="12.42578125" style="2" customWidth="1"/>
    <col min="772" max="772" width="16.28515625" style="2" customWidth="1"/>
    <col min="773" max="773" width="11.85546875" style="2" bestFit="1" customWidth="1"/>
    <col min="774" max="774" width="12.42578125" style="2" bestFit="1" customWidth="1"/>
    <col min="775" max="1024" width="9.140625" style="2"/>
    <col min="1025" max="1025" width="72.42578125" style="2" customWidth="1"/>
    <col min="1026" max="1026" width="11.7109375" style="2" customWidth="1"/>
    <col min="1027" max="1027" width="12.42578125" style="2" customWidth="1"/>
    <col min="1028" max="1028" width="16.28515625" style="2" customWidth="1"/>
    <col min="1029" max="1029" width="11.85546875" style="2" bestFit="1" customWidth="1"/>
    <col min="1030" max="1030" width="12.42578125" style="2" bestFit="1" customWidth="1"/>
    <col min="1031" max="1280" width="9.140625" style="2"/>
    <col min="1281" max="1281" width="72.42578125" style="2" customWidth="1"/>
    <col min="1282" max="1282" width="11.7109375" style="2" customWidth="1"/>
    <col min="1283" max="1283" width="12.42578125" style="2" customWidth="1"/>
    <col min="1284" max="1284" width="16.28515625" style="2" customWidth="1"/>
    <col min="1285" max="1285" width="11.85546875" style="2" bestFit="1" customWidth="1"/>
    <col min="1286" max="1286" width="12.42578125" style="2" bestFit="1" customWidth="1"/>
    <col min="1287" max="1536" width="9.140625" style="2"/>
    <col min="1537" max="1537" width="72.42578125" style="2" customWidth="1"/>
    <col min="1538" max="1538" width="11.7109375" style="2" customWidth="1"/>
    <col min="1539" max="1539" width="12.42578125" style="2" customWidth="1"/>
    <col min="1540" max="1540" width="16.28515625" style="2" customWidth="1"/>
    <col min="1541" max="1541" width="11.85546875" style="2" bestFit="1" customWidth="1"/>
    <col min="1542" max="1542" width="12.42578125" style="2" bestFit="1" customWidth="1"/>
    <col min="1543" max="1792" width="9.140625" style="2"/>
    <col min="1793" max="1793" width="72.42578125" style="2" customWidth="1"/>
    <col min="1794" max="1794" width="11.7109375" style="2" customWidth="1"/>
    <col min="1795" max="1795" width="12.42578125" style="2" customWidth="1"/>
    <col min="1796" max="1796" width="16.28515625" style="2" customWidth="1"/>
    <col min="1797" max="1797" width="11.85546875" style="2" bestFit="1" customWidth="1"/>
    <col min="1798" max="1798" width="12.42578125" style="2" bestFit="1" customWidth="1"/>
    <col min="1799" max="2048" width="9.140625" style="2"/>
    <col min="2049" max="2049" width="72.42578125" style="2" customWidth="1"/>
    <col min="2050" max="2050" width="11.7109375" style="2" customWidth="1"/>
    <col min="2051" max="2051" width="12.42578125" style="2" customWidth="1"/>
    <col min="2052" max="2052" width="16.28515625" style="2" customWidth="1"/>
    <col min="2053" max="2053" width="11.85546875" style="2" bestFit="1" customWidth="1"/>
    <col min="2054" max="2054" width="12.42578125" style="2" bestFit="1" customWidth="1"/>
    <col min="2055" max="2304" width="9.140625" style="2"/>
    <col min="2305" max="2305" width="72.42578125" style="2" customWidth="1"/>
    <col min="2306" max="2306" width="11.7109375" style="2" customWidth="1"/>
    <col min="2307" max="2307" width="12.42578125" style="2" customWidth="1"/>
    <col min="2308" max="2308" width="16.28515625" style="2" customWidth="1"/>
    <col min="2309" max="2309" width="11.85546875" style="2" bestFit="1" customWidth="1"/>
    <col min="2310" max="2310" width="12.42578125" style="2" bestFit="1" customWidth="1"/>
    <col min="2311" max="2560" width="9.140625" style="2"/>
    <col min="2561" max="2561" width="72.42578125" style="2" customWidth="1"/>
    <col min="2562" max="2562" width="11.7109375" style="2" customWidth="1"/>
    <col min="2563" max="2563" width="12.42578125" style="2" customWidth="1"/>
    <col min="2564" max="2564" width="16.28515625" style="2" customWidth="1"/>
    <col min="2565" max="2565" width="11.85546875" style="2" bestFit="1" customWidth="1"/>
    <col min="2566" max="2566" width="12.42578125" style="2" bestFit="1" customWidth="1"/>
    <col min="2567" max="2816" width="9.140625" style="2"/>
    <col min="2817" max="2817" width="72.42578125" style="2" customWidth="1"/>
    <col min="2818" max="2818" width="11.7109375" style="2" customWidth="1"/>
    <col min="2819" max="2819" width="12.42578125" style="2" customWidth="1"/>
    <col min="2820" max="2820" width="16.28515625" style="2" customWidth="1"/>
    <col min="2821" max="2821" width="11.85546875" style="2" bestFit="1" customWidth="1"/>
    <col min="2822" max="2822" width="12.42578125" style="2" bestFit="1" customWidth="1"/>
    <col min="2823" max="3072" width="9.140625" style="2"/>
    <col min="3073" max="3073" width="72.42578125" style="2" customWidth="1"/>
    <col min="3074" max="3074" width="11.7109375" style="2" customWidth="1"/>
    <col min="3075" max="3075" width="12.42578125" style="2" customWidth="1"/>
    <col min="3076" max="3076" width="16.28515625" style="2" customWidth="1"/>
    <col min="3077" max="3077" width="11.85546875" style="2" bestFit="1" customWidth="1"/>
    <col min="3078" max="3078" width="12.42578125" style="2" bestFit="1" customWidth="1"/>
    <col min="3079" max="3328" width="9.140625" style="2"/>
    <col min="3329" max="3329" width="72.42578125" style="2" customWidth="1"/>
    <col min="3330" max="3330" width="11.7109375" style="2" customWidth="1"/>
    <col min="3331" max="3331" width="12.42578125" style="2" customWidth="1"/>
    <col min="3332" max="3332" width="16.28515625" style="2" customWidth="1"/>
    <col min="3333" max="3333" width="11.85546875" style="2" bestFit="1" customWidth="1"/>
    <col min="3334" max="3334" width="12.42578125" style="2" bestFit="1" customWidth="1"/>
    <col min="3335" max="3584" width="9.140625" style="2"/>
    <col min="3585" max="3585" width="72.42578125" style="2" customWidth="1"/>
    <col min="3586" max="3586" width="11.7109375" style="2" customWidth="1"/>
    <col min="3587" max="3587" width="12.42578125" style="2" customWidth="1"/>
    <col min="3588" max="3588" width="16.28515625" style="2" customWidth="1"/>
    <col min="3589" max="3589" width="11.85546875" style="2" bestFit="1" customWidth="1"/>
    <col min="3590" max="3590" width="12.42578125" style="2" bestFit="1" customWidth="1"/>
    <col min="3591" max="3840" width="9.140625" style="2"/>
    <col min="3841" max="3841" width="72.42578125" style="2" customWidth="1"/>
    <col min="3842" max="3842" width="11.7109375" style="2" customWidth="1"/>
    <col min="3843" max="3843" width="12.42578125" style="2" customWidth="1"/>
    <col min="3844" max="3844" width="16.28515625" style="2" customWidth="1"/>
    <col min="3845" max="3845" width="11.85546875" style="2" bestFit="1" customWidth="1"/>
    <col min="3846" max="3846" width="12.42578125" style="2" bestFit="1" customWidth="1"/>
    <col min="3847" max="4096" width="9.140625" style="2"/>
    <col min="4097" max="4097" width="72.42578125" style="2" customWidth="1"/>
    <col min="4098" max="4098" width="11.7109375" style="2" customWidth="1"/>
    <col min="4099" max="4099" width="12.42578125" style="2" customWidth="1"/>
    <col min="4100" max="4100" width="16.28515625" style="2" customWidth="1"/>
    <col min="4101" max="4101" width="11.85546875" style="2" bestFit="1" customWidth="1"/>
    <col min="4102" max="4102" width="12.42578125" style="2" bestFit="1" customWidth="1"/>
    <col min="4103" max="4352" width="9.140625" style="2"/>
    <col min="4353" max="4353" width="72.42578125" style="2" customWidth="1"/>
    <col min="4354" max="4354" width="11.7109375" style="2" customWidth="1"/>
    <col min="4355" max="4355" width="12.42578125" style="2" customWidth="1"/>
    <col min="4356" max="4356" width="16.28515625" style="2" customWidth="1"/>
    <col min="4357" max="4357" width="11.85546875" style="2" bestFit="1" customWidth="1"/>
    <col min="4358" max="4358" width="12.42578125" style="2" bestFit="1" customWidth="1"/>
    <col min="4359" max="4608" width="9.140625" style="2"/>
    <col min="4609" max="4609" width="72.42578125" style="2" customWidth="1"/>
    <col min="4610" max="4610" width="11.7109375" style="2" customWidth="1"/>
    <col min="4611" max="4611" width="12.42578125" style="2" customWidth="1"/>
    <col min="4612" max="4612" width="16.28515625" style="2" customWidth="1"/>
    <col min="4613" max="4613" width="11.85546875" style="2" bestFit="1" customWidth="1"/>
    <col min="4614" max="4614" width="12.42578125" style="2" bestFit="1" customWidth="1"/>
    <col min="4615" max="4864" width="9.140625" style="2"/>
    <col min="4865" max="4865" width="72.42578125" style="2" customWidth="1"/>
    <col min="4866" max="4866" width="11.7109375" style="2" customWidth="1"/>
    <col min="4867" max="4867" width="12.42578125" style="2" customWidth="1"/>
    <col min="4868" max="4868" width="16.28515625" style="2" customWidth="1"/>
    <col min="4869" max="4869" width="11.85546875" style="2" bestFit="1" customWidth="1"/>
    <col min="4870" max="4870" width="12.42578125" style="2" bestFit="1" customWidth="1"/>
    <col min="4871" max="5120" width="9.140625" style="2"/>
    <col min="5121" max="5121" width="72.42578125" style="2" customWidth="1"/>
    <col min="5122" max="5122" width="11.7109375" style="2" customWidth="1"/>
    <col min="5123" max="5123" width="12.42578125" style="2" customWidth="1"/>
    <col min="5124" max="5124" width="16.28515625" style="2" customWidth="1"/>
    <col min="5125" max="5125" width="11.85546875" style="2" bestFit="1" customWidth="1"/>
    <col min="5126" max="5126" width="12.42578125" style="2" bestFit="1" customWidth="1"/>
    <col min="5127" max="5376" width="9.140625" style="2"/>
    <col min="5377" max="5377" width="72.42578125" style="2" customWidth="1"/>
    <col min="5378" max="5378" width="11.7109375" style="2" customWidth="1"/>
    <col min="5379" max="5379" width="12.42578125" style="2" customWidth="1"/>
    <col min="5380" max="5380" width="16.28515625" style="2" customWidth="1"/>
    <col min="5381" max="5381" width="11.85546875" style="2" bestFit="1" customWidth="1"/>
    <col min="5382" max="5382" width="12.42578125" style="2" bestFit="1" customWidth="1"/>
    <col min="5383" max="5632" width="9.140625" style="2"/>
    <col min="5633" max="5633" width="72.42578125" style="2" customWidth="1"/>
    <col min="5634" max="5634" width="11.7109375" style="2" customWidth="1"/>
    <col min="5635" max="5635" width="12.42578125" style="2" customWidth="1"/>
    <col min="5636" max="5636" width="16.28515625" style="2" customWidth="1"/>
    <col min="5637" max="5637" width="11.85546875" style="2" bestFit="1" customWidth="1"/>
    <col min="5638" max="5638" width="12.42578125" style="2" bestFit="1" customWidth="1"/>
    <col min="5639" max="5888" width="9.140625" style="2"/>
    <col min="5889" max="5889" width="72.42578125" style="2" customWidth="1"/>
    <col min="5890" max="5890" width="11.7109375" style="2" customWidth="1"/>
    <col min="5891" max="5891" width="12.42578125" style="2" customWidth="1"/>
    <col min="5892" max="5892" width="16.28515625" style="2" customWidth="1"/>
    <col min="5893" max="5893" width="11.85546875" style="2" bestFit="1" customWidth="1"/>
    <col min="5894" max="5894" width="12.42578125" style="2" bestFit="1" customWidth="1"/>
    <col min="5895" max="6144" width="9.140625" style="2"/>
    <col min="6145" max="6145" width="72.42578125" style="2" customWidth="1"/>
    <col min="6146" max="6146" width="11.7109375" style="2" customWidth="1"/>
    <col min="6147" max="6147" width="12.42578125" style="2" customWidth="1"/>
    <col min="6148" max="6148" width="16.28515625" style="2" customWidth="1"/>
    <col min="6149" max="6149" width="11.85546875" style="2" bestFit="1" customWidth="1"/>
    <col min="6150" max="6150" width="12.42578125" style="2" bestFit="1" customWidth="1"/>
    <col min="6151" max="6400" width="9.140625" style="2"/>
    <col min="6401" max="6401" width="72.42578125" style="2" customWidth="1"/>
    <col min="6402" max="6402" width="11.7109375" style="2" customWidth="1"/>
    <col min="6403" max="6403" width="12.42578125" style="2" customWidth="1"/>
    <col min="6404" max="6404" width="16.28515625" style="2" customWidth="1"/>
    <col min="6405" max="6405" width="11.85546875" style="2" bestFit="1" customWidth="1"/>
    <col min="6406" max="6406" width="12.42578125" style="2" bestFit="1" customWidth="1"/>
    <col min="6407" max="6656" width="9.140625" style="2"/>
    <col min="6657" max="6657" width="72.42578125" style="2" customWidth="1"/>
    <col min="6658" max="6658" width="11.7109375" style="2" customWidth="1"/>
    <col min="6659" max="6659" width="12.42578125" style="2" customWidth="1"/>
    <col min="6660" max="6660" width="16.28515625" style="2" customWidth="1"/>
    <col min="6661" max="6661" width="11.85546875" style="2" bestFit="1" customWidth="1"/>
    <col min="6662" max="6662" width="12.42578125" style="2" bestFit="1" customWidth="1"/>
    <col min="6663" max="6912" width="9.140625" style="2"/>
    <col min="6913" max="6913" width="72.42578125" style="2" customWidth="1"/>
    <col min="6914" max="6914" width="11.7109375" style="2" customWidth="1"/>
    <col min="6915" max="6915" width="12.42578125" style="2" customWidth="1"/>
    <col min="6916" max="6916" width="16.28515625" style="2" customWidth="1"/>
    <col min="6917" max="6917" width="11.85546875" style="2" bestFit="1" customWidth="1"/>
    <col min="6918" max="6918" width="12.42578125" style="2" bestFit="1" customWidth="1"/>
    <col min="6919" max="7168" width="9.140625" style="2"/>
    <col min="7169" max="7169" width="72.42578125" style="2" customWidth="1"/>
    <col min="7170" max="7170" width="11.7109375" style="2" customWidth="1"/>
    <col min="7171" max="7171" width="12.42578125" style="2" customWidth="1"/>
    <col min="7172" max="7172" width="16.28515625" style="2" customWidth="1"/>
    <col min="7173" max="7173" width="11.85546875" style="2" bestFit="1" customWidth="1"/>
    <col min="7174" max="7174" width="12.42578125" style="2" bestFit="1" customWidth="1"/>
    <col min="7175" max="7424" width="9.140625" style="2"/>
    <col min="7425" max="7425" width="72.42578125" style="2" customWidth="1"/>
    <col min="7426" max="7426" width="11.7109375" style="2" customWidth="1"/>
    <col min="7427" max="7427" width="12.42578125" style="2" customWidth="1"/>
    <col min="7428" max="7428" width="16.28515625" style="2" customWidth="1"/>
    <col min="7429" max="7429" width="11.85546875" style="2" bestFit="1" customWidth="1"/>
    <col min="7430" max="7430" width="12.42578125" style="2" bestFit="1" customWidth="1"/>
    <col min="7431" max="7680" width="9.140625" style="2"/>
    <col min="7681" max="7681" width="72.42578125" style="2" customWidth="1"/>
    <col min="7682" max="7682" width="11.7109375" style="2" customWidth="1"/>
    <col min="7683" max="7683" width="12.42578125" style="2" customWidth="1"/>
    <col min="7684" max="7684" width="16.28515625" style="2" customWidth="1"/>
    <col min="7685" max="7685" width="11.85546875" style="2" bestFit="1" customWidth="1"/>
    <col min="7686" max="7686" width="12.42578125" style="2" bestFit="1" customWidth="1"/>
    <col min="7687" max="7936" width="9.140625" style="2"/>
    <col min="7937" max="7937" width="72.42578125" style="2" customWidth="1"/>
    <col min="7938" max="7938" width="11.7109375" style="2" customWidth="1"/>
    <col min="7939" max="7939" width="12.42578125" style="2" customWidth="1"/>
    <col min="7940" max="7940" width="16.28515625" style="2" customWidth="1"/>
    <col min="7941" max="7941" width="11.85546875" style="2" bestFit="1" customWidth="1"/>
    <col min="7942" max="7942" width="12.42578125" style="2" bestFit="1" customWidth="1"/>
    <col min="7943" max="8192" width="9.140625" style="2"/>
    <col min="8193" max="8193" width="72.42578125" style="2" customWidth="1"/>
    <col min="8194" max="8194" width="11.7109375" style="2" customWidth="1"/>
    <col min="8195" max="8195" width="12.42578125" style="2" customWidth="1"/>
    <col min="8196" max="8196" width="16.28515625" style="2" customWidth="1"/>
    <col min="8197" max="8197" width="11.85546875" style="2" bestFit="1" customWidth="1"/>
    <col min="8198" max="8198" width="12.42578125" style="2" bestFit="1" customWidth="1"/>
    <col min="8199" max="8448" width="9.140625" style="2"/>
    <col min="8449" max="8449" width="72.42578125" style="2" customWidth="1"/>
    <col min="8450" max="8450" width="11.7109375" style="2" customWidth="1"/>
    <col min="8451" max="8451" width="12.42578125" style="2" customWidth="1"/>
    <col min="8452" max="8452" width="16.28515625" style="2" customWidth="1"/>
    <col min="8453" max="8453" width="11.85546875" style="2" bestFit="1" customWidth="1"/>
    <col min="8454" max="8454" width="12.42578125" style="2" bestFit="1" customWidth="1"/>
    <col min="8455" max="8704" width="9.140625" style="2"/>
    <col min="8705" max="8705" width="72.42578125" style="2" customWidth="1"/>
    <col min="8706" max="8706" width="11.7109375" style="2" customWidth="1"/>
    <col min="8707" max="8707" width="12.42578125" style="2" customWidth="1"/>
    <col min="8708" max="8708" width="16.28515625" style="2" customWidth="1"/>
    <col min="8709" max="8709" width="11.85546875" style="2" bestFit="1" customWidth="1"/>
    <col min="8710" max="8710" width="12.42578125" style="2" bestFit="1" customWidth="1"/>
    <col min="8711" max="8960" width="9.140625" style="2"/>
    <col min="8961" max="8961" width="72.42578125" style="2" customWidth="1"/>
    <col min="8962" max="8962" width="11.7109375" style="2" customWidth="1"/>
    <col min="8963" max="8963" width="12.42578125" style="2" customWidth="1"/>
    <col min="8964" max="8964" width="16.28515625" style="2" customWidth="1"/>
    <col min="8965" max="8965" width="11.85546875" style="2" bestFit="1" customWidth="1"/>
    <col min="8966" max="8966" width="12.42578125" style="2" bestFit="1" customWidth="1"/>
    <col min="8967" max="9216" width="9.140625" style="2"/>
    <col min="9217" max="9217" width="72.42578125" style="2" customWidth="1"/>
    <col min="9218" max="9218" width="11.7109375" style="2" customWidth="1"/>
    <col min="9219" max="9219" width="12.42578125" style="2" customWidth="1"/>
    <col min="9220" max="9220" width="16.28515625" style="2" customWidth="1"/>
    <col min="9221" max="9221" width="11.85546875" style="2" bestFit="1" customWidth="1"/>
    <col min="9222" max="9222" width="12.42578125" style="2" bestFit="1" customWidth="1"/>
    <col min="9223" max="9472" width="9.140625" style="2"/>
    <col min="9473" max="9473" width="72.42578125" style="2" customWidth="1"/>
    <col min="9474" max="9474" width="11.7109375" style="2" customWidth="1"/>
    <col min="9475" max="9475" width="12.42578125" style="2" customWidth="1"/>
    <col min="9476" max="9476" width="16.28515625" style="2" customWidth="1"/>
    <col min="9477" max="9477" width="11.85546875" style="2" bestFit="1" customWidth="1"/>
    <col min="9478" max="9478" width="12.42578125" style="2" bestFit="1" customWidth="1"/>
    <col min="9479" max="9728" width="9.140625" style="2"/>
    <col min="9729" max="9729" width="72.42578125" style="2" customWidth="1"/>
    <col min="9730" max="9730" width="11.7109375" style="2" customWidth="1"/>
    <col min="9731" max="9731" width="12.42578125" style="2" customWidth="1"/>
    <col min="9732" max="9732" width="16.28515625" style="2" customWidth="1"/>
    <col min="9733" max="9733" width="11.85546875" style="2" bestFit="1" customWidth="1"/>
    <col min="9734" max="9734" width="12.42578125" style="2" bestFit="1" customWidth="1"/>
    <col min="9735" max="9984" width="9.140625" style="2"/>
    <col min="9985" max="9985" width="72.42578125" style="2" customWidth="1"/>
    <col min="9986" max="9986" width="11.7109375" style="2" customWidth="1"/>
    <col min="9987" max="9987" width="12.42578125" style="2" customWidth="1"/>
    <col min="9988" max="9988" width="16.28515625" style="2" customWidth="1"/>
    <col min="9989" max="9989" width="11.85546875" style="2" bestFit="1" customWidth="1"/>
    <col min="9990" max="9990" width="12.42578125" style="2" bestFit="1" customWidth="1"/>
    <col min="9991" max="10240" width="9.140625" style="2"/>
    <col min="10241" max="10241" width="72.42578125" style="2" customWidth="1"/>
    <col min="10242" max="10242" width="11.7109375" style="2" customWidth="1"/>
    <col min="10243" max="10243" width="12.42578125" style="2" customWidth="1"/>
    <col min="10244" max="10244" width="16.28515625" style="2" customWidth="1"/>
    <col min="10245" max="10245" width="11.85546875" style="2" bestFit="1" customWidth="1"/>
    <col min="10246" max="10246" width="12.42578125" style="2" bestFit="1" customWidth="1"/>
    <col min="10247" max="10496" width="9.140625" style="2"/>
    <col min="10497" max="10497" width="72.42578125" style="2" customWidth="1"/>
    <col min="10498" max="10498" width="11.7109375" style="2" customWidth="1"/>
    <col min="10499" max="10499" width="12.42578125" style="2" customWidth="1"/>
    <col min="10500" max="10500" width="16.28515625" style="2" customWidth="1"/>
    <col min="10501" max="10501" width="11.85546875" style="2" bestFit="1" customWidth="1"/>
    <col min="10502" max="10502" width="12.42578125" style="2" bestFit="1" customWidth="1"/>
    <col min="10503" max="10752" width="9.140625" style="2"/>
    <col min="10753" max="10753" width="72.42578125" style="2" customWidth="1"/>
    <col min="10754" max="10754" width="11.7109375" style="2" customWidth="1"/>
    <col min="10755" max="10755" width="12.42578125" style="2" customWidth="1"/>
    <col min="10756" max="10756" width="16.28515625" style="2" customWidth="1"/>
    <col min="10757" max="10757" width="11.85546875" style="2" bestFit="1" customWidth="1"/>
    <col min="10758" max="10758" width="12.42578125" style="2" bestFit="1" customWidth="1"/>
    <col min="10759" max="11008" width="9.140625" style="2"/>
    <col min="11009" max="11009" width="72.42578125" style="2" customWidth="1"/>
    <col min="11010" max="11010" width="11.7109375" style="2" customWidth="1"/>
    <col min="11011" max="11011" width="12.42578125" style="2" customWidth="1"/>
    <col min="11012" max="11012" width="16.28515625" style="2" customWidth="1"/>
    <col min="11013" max="11013" width="11.85546875" style="2" bestFit="1" customWidth="1"/>
    <col min="11014" max="11014" width="12.42578125" style="2" bestFit="1" customWidth="1"/>
    <col min="11015" max="11264" width="9.140625" style="2"/>
    <col min="11265" max="11265" width="72.42578125" style="2" customWidth="1"/>
    <col min="11266" max="11266" width="11.7109375" style="2" customWidth="1"/>
    <col min="11267" max="11267" width="12.42578125" style="2" customWidth="1"/>
    <col min="11268" max="11268" width="16.28515625" style="2" customWidth="1"/>
    <col min="11269" max="11269" width="11.85546875" style="2" bestFit="1" customWidth="1"/>
    <col min="11270" max="11270" width="12.42578125" style="2" bestFit="1" customWidth="1"/>
    <col min="11271" max="11520" width="9.140625" style="2"/>
    <col min="11521" max="11521" width="72.42578125" style="2" customWidth="1"/>
    <col min="11522" max="11522" width="11.7109375" style="2" customWidth="1"/>
    <col min="11523" max="11523" width="12.42578125" style="2" customWidth="1"/>
    <col min="11524" max="11524" width="16.28515625" style="2" customWidth="1"/>
    <col min="11525" max="11525" width="11.85546875" style="2" bestFit="1" customWidth="1"/>
    <col min="11526" max="11526" width="12.42578125" style="2" bestFit="1" customWidth="1"/>
    <col min="11527" max="11776" width="9.140625" style="2"/>
    <col min="11777" max="11777" width="72.42578125" style="2" customWidth="1"/>
    <col min="11778" max="11778" width="11.7109375" style="2" customWidth="1"/>
    <col min="11779" max="11779" width="12.42578125" style="2" customWidth="1"/>
    <col min="11780" max="11780" width="16.28515625" style="2" customWidth="1"/>
    <col min="11781" max="11781" width="11.85546875" style="2" bestFit="1" customWidth="1"/>
    <col min="11782" max="11782" width="12.42578125" style="2" bestFit="1" customWidth="1"/>
    <col min="11783" max="12032" width="9.140625" style="2"/>
    <col min="12033" max="12033" width="72.42578125" style="2" customWidth="1"/>
    <col min="12034" max="12034" width="11.7109375" style="2" customWidth="1"/>
    <col min="12035" max="12035" width="12.42578125" style="2" customWidth="1"/>
    <col min="12036" max="12036" width="16.28515625" style="2" customWidth="1"/>
    <col min="12037" max="12037" width="11.85546875" style="2" bestFit="1" customWidth="1"/>
    <col min="12038" max="12038" width="12.42578125" style="2" bestFit="1" customWidth="1"/>
    <col min="12039" max="12288" width="9.140625" style="2"/>
    <col min="12289" max="12289" width="72.42578125" style="2" customWidth="1"/>
    <col min="12290" max="12290" width="11.7109375" style="2" customWidth="1"/>
    <col min="12291" max="12291" width="12.42578125" style="2" customWidth="1"/>
    <col min="12292" max="12292" width="16.28515625" style="2" customWidth="1"/>
    <col min="12293" max="12293" width="11.85546875" style="2" bestFit="1" customWidth="1"/>
    <col min="12294" max="12294" width="12.42578125" style="2" bestFit="1" customWidth="1"/>
    <col min="12295" max="12544" width="9.140625" style="2"/>
    <col min="12545" max="12545" width="72.42578125" style="2" customWidth="1"/>
    <col min="12546" max="12546" width="11.7109375" style="2" customWidth="1"/>
    <col min="12547" max="12547" width="12.42578125" style="2" customWidth="1"/>
    <col min="12548" max="12548" width="16.28515625" style="2" customWidth="1"/>
    <col min="12549" max="12549" width="11.85546875" style="2" bestFit="1" customWidth="1"/>
    <col min="12550" max="12550" width="12.42578125" style="2" bestFit="1" customWidth="1"/>
    <col min="12551" max="12800" width="9.140625" style="2"/>
    <col min="12801" max="12801" width="72.42578125" style="2" customWidth="1"/>
    <col min="12802" max="12802" width="11.7109375" style="2" customWidth="1"/>
    <col min="12803" max="12803" width="12.42578125" style="2" customWidth="1"/>
    <col min="12804" max="12804" width="16.28515625" style="2" customWidth="1"/>
    <col min="12805" max="12805" width="11.85546875" style="2" bestFit="1" customWidth="1"/>
    <col min="12806" max="12806" width="12.42578125" style="2" bestFit="1" customWidth="1"/>
    <col min="12807" max="13056" width="9.140625" style="2"/>
    <col min="13057" max="13057" width="72.42578125" style="2" customWidth="1"/>
    <col min="13058" max="13058" width="11.7109375" style="2" customWidth="1"/>
    <col min="13059" max="13059" width="12.42578125" style="2" customWidth="1"/>
    <col min="13060" max="13060" width="16.28515625" style="2" customWidth="1"/>
    <col min="13061" max="13061" width="11.85546875" style="2" bestFit="1" customWidth="1"/>
    <col min="13062" max="13062" width="12.42578125" style="2" bestFit="1" customWidth="1"/>
    <col min="13063" max="13312" width="9.140625" style="2"/>
    <col min="13313" max="13313" width="72.42578125" style="2" customWidth="1"/>
    <col min="13314" max="13314" width="11.7109375" style="2" customWidth="1"/>
    <col min="13315" max="13315" width="12.42578125" style="2" customWidth="1"/>
    <col min="13316" max="13316" width="16.28515625" style="2" customWidth="1"/>
    <col min="13317" max="13317" width="11.85546875" style="2" bestFit="1" customWidth="1"/>
    <col min="13318" max="13318" width="12.42578125" style="2" bestFit="1" customWidth="1"/>
    <col min="13319" max="13568" width="9.140625" style="2"/>
    <col min="13569" max="13569" width="72.42578125" style="2" customWidth="1"/>
    <col min="13570" max="13570" width="11.7109375" style="2" customWidth="1"/>
    <col min="13571" max="13571" width="12.42578125" style="2" customWidth="1"/>
    <col min="13572" max="13572" width="16.28515625" style="2" customWidth="1"/>
    <col min="13573" max="13573" width="11.85546875" style="2" bestFit="1" customWidth="1"/>
    <col min="13574" max="13574" width="12.42578125" style="2" bestFit="1" customWidth="1"/>
    <col min="13575" max="13824" width="9.140625" style="2"/>
    <col min="13825" max="13825" width="72.42578125" style="2" customWidth="1"/>
    <col min="13826" max="13826" width="11.7109375" style="2" customWidth="1"/>
    <col min="13827" max="13827" width="12.42578125" style="2" customWidth="1"/>
    <col min="13828" max="13828" width="16.28515625" style="2" customWidth="1"/>
    <col min="13829" max="13829" width="11.85546875" style="2" bestFit="1" customWidth="1"/>
    <col min="13830" max="13830" width="12.42578125" style="2" bestFit="1" customWidth="1"/>
    <col min="13831" max="14080" width="9.140625" style="2"/>
    <col min="14081" max="14081" width="72.42578125" style="2" customWidth="1"/>
    <col min="14082" max="14082" width="11.7109375" style="2" customWidth="1"/>
    <col min="14083" max="14083" width="12.42578125" style="2" customWidth="1"/>
    <col min="14084" max="14084" width="16.28515625" style="2" customWidth="1"/>
    <col min="14085" max="14085" width="11.85546875" style="2" bestFit="1" customWidth="1"/>
    <col min="14086" max="14086" width="12.42578125" style="2" bestFit="1" customWidth="1"/>
    <col min="14087" max="14336" width="9.140625" style="2"/>
    <col min="14337" max="14337" width="72.42578125" style="2" customWidth="1"/>
    <col min="14338" max="14338" width="11.7109375" style="2" customWidth="1"/>
    <col min="14339" max="14339" width="12.42578125" style="2" customWidth="1"/>
    <col min="14340" max="14340" width="16.28515625" style="2" customWidth="1"/>
    <col min="14341" max="14341" width="11.85546875" style="2" bestFit="1" customWidth="1"/>
    <col min="14342" max="14342" width="12.42578125" style="2" bestFit="1" customWidth="1"/>
    <col min="14343" max="14592" width="9.140625" style="2"/>
    <col min="14593" max="14593" width="72.42578125" style="2" customWidth="1"/>
    <col min="14594" max="14594" width="11.7109375" style="2" customWidth="1"/>
    <col min="14595" max="14595" width="12.42578125" style="2" customWidth="1"/>
    <col min="14596" max="14596" width="16.28515625" style="2" customWidth="1"/>
    <col min="14597" max="14597" width="11.85546875" style="2" bestFit="1" customWidth="1"/>
    <col min="14598" max="14598" width="12.42578125" style="2" bestFit="1" customWidth="1"/>
    <col min="14599" max="14848" width="9.140625" style="2"/>
    <col min="14849" max="14849" width="72.42578125" style="2" customWidth="1"/>
    <col min="14850" max="14850" width="11.7109375" style="2" customWidth="1"/>
    <col min="14851" max="14851" width="12.42578125" style="2" customWidth="1"/>
    <col min="14852" max="14852" width="16.28515625" style="2" customWidth="1"/>
    <col min="14853" max="14853" width="11.85546875" style="2" bestFit="1" customWidth="1"/>
    <col min="14854" max="14854" width="12.42578125" style="2" bestFit="1" customWidth="1"/>
    <col min="14855" max="15104" width="9.140625" style="2"/>
    <col min="15105" max="15105" width="72.42578125" style="2" customWidth="1"/>
    <col min="15106" max="15106" width="11.7109375" style="2" customWidth="1"/>
    <col min="15107" max="15107" width="12.42578125" style="2" customWidth="1"/>
    <col min="15108" max="15108" width="16.28515625" style="2" customWidth="1"/>
    <col min="15109" max="15109" width="11.85546875" style="2" bestFit="1" customWidth="1"/>
    <col min="15110" max="15110" width="12.42578125" style="2" bestFit="1" customWidth="1"/>
    <col min="15111" max="15360" width="9.140625" style="2"/>
    <col min="15361" max="15361" width="72.42578125" style="2" customWidth="1"/>
    <col min="15362" max="15362" width="11.7109375" style="2" customWidth="1"/>
    <col min="15363" max="15363" width="12.42578125" style="2" customWidth="1"/>
    <col min="15364" max="15364" width="16.28515625" style="2" customWidth="1"/>
    <col min="15365" max="15365" width="11.85546875" style="2" bestFit="1" customWidth="1"/>
    <col min="15366" max="15366" width="12.42578125" style="2" bestFit="1" customWidth="1"/>
    <col min="15367" max="15616" width="9.140625" style="2"/>
    <col min="15617" max="15617" width="72.42578125" style="2" customWidth="1"/>
    <col min="15618" max="15618" width="11.7109375" style="2" customWidth="1"/>
    <col min="15619" max="15619" width="12.42578125" style="2" customWidth="1"/>
    <col min="15620" max="15620" width="16.28515625" style="2" customWidth="1"/>
    <col min="15621" max="15621" width="11.85546875" style="2" bestFit="1" customWidth="1"/>
    <col min="15622" max="15622" width="12.42578125" style="2" bestFit="1" customWidth="1"/>
    <col min="15623" max="15872" width="9.140625" style="2"/>
    <col min="15873" max="15873" width="72.42578125" style="2" customWidth="1"/>
    <col min="15874" max="15874" width="11.7109375" style="2" customWidth="1"/>
    <col min="15875" max="15875" width="12.42578125" style="2" customWidth="1"/>
    <col min="15876" max="15876" width="16.28515625" style="2" customWidth="1"/>
    <col min="15877" max="15877" width="11.85546875" style="2" bestFit="1" customWidth="1"/>
    <col min="15878" max="15878" width="12.42578125" style="2" bestFit="1" customWidth="1"/>
    <col min="15879" max="16128" width="9.140625" style="2"/>
    <col min="16129" max="16129" width="72.42578125" style="2" customWidth="1"/>
    <col min="16130" max="16130" width="11.7109375" style="2" customWidth="1"/>
    <col min="16131" max="16131" width="12.42578125" style="2" customWidth="1"/>
    <col min="16132" max="16132" width="16.28515625" style="2" customWidth="1"/>
    <col min="16133" max="16133" width="11.85546875" style="2" bestFit="1" customWidth="1"/>
    <col min="16134" max="16134" width="12.42578125" style="2" bestFit="1" customWidth="1"/>
    <col min="16135" max="16384" width="9.140625" style="2"/>
  </cols>
  <sheetData>
    <row r="1" spans="1:6">
      <c r="B1" s="125" t="s">
        <v>339</v>
      </c>
      <c r="C1" s="125"/>
      <c r="D1" s="125"/>
    </row>
    <row r="2" spans="1:6">
      <c r="B2" s="126" t="s">
        <v>340</v>
      </c>
      <c r="C2" s="126"/>
      <c r="D2" s="126"/>
    </row>
    <row r="3" spans="1:6">
      <c r="B3" s="126" t="s">
        <v>1</v>
      </c>
      <c r="C3" s="126"/>
      <c r="D3" s="126"/>
    </row>
    <row r="4" spans="1:6">
      <c r="B4" s="127" t="s">
        <v>446</v>
      </c>
      <c r="C4" s="127"/>
      <c r="D4" s="127"/>
    </row>
    <row r="5" spans="1:6">
      <c r="D5" s="48"/>
    </row>
    <row r="6" spans="1:6" ht="59.25" customHeight="1">
      <c r="A6" s="128" t="s">
        <v>482</v>
      </c>
      <c r="B6" s="128"/>
      <c r="C6" s="128"/>
      <c r="D6" s="128"/>
    </row>
    <row r="8" spans="1:6">
      <c r="D8" s="48" t="s">
        <v>341</v>
      </c>
    </row>
    <row r="9" spans="1:6">
      <c r="A9" s="49" t="s">
        <v>342</v>
      </c>
      <c r="B9" s="50" t="s">
        <v>343</v>
      </c>
      <c r="C9" s="50" t="s">
        <v>344</v>
      </c>
      <c r="D9" s="50" t="s">
        <v>7</v>
      </c>
    </row>
    <row r="10" spans="1:6">
      <c r="A10" s="51">
        <v>1</v>
      </c>
      <c r="B10" s="52">
        <v>2</v>
      </c>
      <c r="C10" s="52">
        <v>3</v>
      </c>
      <c r="D10" s="52">
        <v>4</v>
      </c>
    </row>
    <row r="11" spans="1:6">
      <c r="A11" s="53" t="s">
        <v>345</v>
      </c>
      <c r="B11" s="54"/>
      <c r="C11" s="54"/>
      <c r="D11" s="55">
        <f>SUM(D12,D21,D25,D29,D34,D40,D42,D44,D48,D51)</f>
        <v>2269691.9</v>
      </c>
      <c r="F11" s="56"/>
    </row>
    <row r="12" spans="1:6">
      <c r="A12" s="57" t="s">
        <v>346</v>
      </c>
      <c r="B12" s="58" t="s">
        <v>347</v>
      </c>
      <c r="C12" s="58" t="s">
        <v>348</v>
      </c>
      <c r="D12" s="59">
        <f>SUM(D13:D20)</f>
        <v>352460.3</v>
      </c>
      <c r="E12" s="60"/>
    </row>
    <row r="13" spans="1:6" ht="31.5">
      <c r="A13" s="61" t="s">
        <v>349</v>
      </c>
      <c r="B13" s="62" t="s">
        <v>347</v>
      </c>
      <c r="C13" s="62" t="s">
        <v>350</v>
      </c>
      <c r="D13" s="63">
        <v>8634.9</v>
      </c>
      <c r="E13" s="60"/>
      <c r="F13" s="64"/>
    </row>
    <row r="14" spans="1:6" ht="47.25">
      <c r="A14" s="61" t="s">
        <v>351</v>
      </c>
      <c r="B14" s="62" t="s">
        <v>347</v>
      </c>
      <c r="C14" s="62" t="s">
        <v>352</v>
      </c>
      <c r="D14" s="63">
        <v>0</v>
      </c>
      <c r="E14" s="60"/>
      <c r="F14" s="64"/>
    </row>
    <row r="15" spans="1:6" ht="47.25">
      <c r="A15" s="61" t="s">
        <v>353</v>
      </c>
      <c r="B15" s="62" t="s">
        <v>347</v>
      </c>
      <c r="C15" s="62" t="s">
        <v>354</v>
      </c>
      <c r="D15" s="63">
        <v>128444.6</v>
      </c>
      <c r="E15" s="60"/>
      <c r="F15" s="64"/>
    </row>
    <row r="16" spans="1:6">
      <c r="A16" s="61" t="s">
        <v>355</v>
      </c>
      <c r="B16" s="62" t="s">
        <v>347</v>
      </c>
      <c r="C16" s="62" t="s">
        <v>356</v>
      </c>
      <c r="D16" s="63">
        <v>7.2</v>
      </c>
      <c r="E16" s="60"/>
      <c r="F16" s="64"/>
    </row>
    <row r="17" spans="1:6" ht="31.5">
      <c r="A17" s="61" t="s">
        <v>357</v>
      </c>
      <c r="B17" s="62" t="s">
        <v>347</v>
      </c>
      <c r="C17" s="62" t="s">
        <v>358</v>
      </c>
      <c r="D17" s="63">
        <v>64961.3</v>
      </c>
      <c r="E17" s="60"/>
      <c r="F17" s="64"/>
    </row>
    <row r="18" spans="1:6">
      <c r="A18" s="65" t="s">
        <v>359</v>
      </c>
      <c r="B18" s="62" t="s">
        <v>347</v>
      </c>
      <c r="C18" s="62" t="s">
        <v>360</v>
      </c>
      <c r="D18" s="66">
        <v>0</v>
      </c>
      <c r="E18" s="60"/>
      <c r="F18" s="64"/>
    </row>
    <row r="19" spans="1:6">
      <c r="A19" s="61" t="s">
        <v>361</v>
      </c>
      <c r="B19" s="62" t="s">
        <v>347</v>
      </c>
      <c r="C19" s="62" t="s">
        <v>362</v>
      </c>
      <c r="D19" s="66">
        <v>9178</v>
      </c>
      <c r="E19" s="60"/>
      <c r="F19" s="64"/>
    </row>
    <row r="20" spans="1:6">
      <c r="A20" s="61" t="s">
        <v>363</v>
      </c>
      <c r="B20" s="62" t="s">
        <v>347</v>
      </c>
      <c r="C20" s="62" t="s">
        <v>364</v>
      </c>
      <c r="D20" s="66">
        <v>141234.29999999999</v>
      </c>
      <c r="E20" s="60"/>
      <c r="F20" s="64"/>
    </row>
    <row r="21" spans="1:6">
      <c r="A21" s="57" t="s">
        <v>365</v>
      </c>
      <c r="B21" s="58" t="s">
        <v>352</v>
      </c>
      <c r="C21" s="58" t="s">
        <v>348</v>
      </c>
      <c r="D21" s="59">
        <f>SUM(D22:D24)</f>
        <v>14690.3</v>
      </c>
      <c r="E21" s="60"/>
    </row>
    <row r="22" spans="1:6">
      <c r="A22" s="61" t="s">
        <v>366</v>
      </c>
      <c r="B22" s="62" t="s">
        <v>352</v>
      </c>
      <c r="C22" s="62" t="s">
        <v>354</v>
      </c>
      <c r="D22" s="66">
        <v>0</v>
      </c>
      <c r="E22" s="60"/>
      <c r="F22" s="64"/>
    </row>
    <row r="23" spans="1:6" ht="31.5">
      <c r="A23" s="61" t="s">
        <v>367</v>
      </c>
      <c r="B23" s="62" t="s">
        <v>352</v>
      </c>
      <c r="C23" s="62" t="s">
        <v>368</v>
      </c>
      <c r="D23" s="66">
        <v>14580.3</v>
      </c>
      <c r="E23" s="60"/>
      <c r="F23" s="64"/>
    </row>
    <row r="24" spans="1:6" ht="31.5">
      <c r="A24" s="61" t="s">
        <v>369</v>
      </c>
      <c r="B24" s="62" t="s">
        <v>352</v>
      </c>
      <c r="C24" s="62" t="s">
        <v>370</v>
      </c>
      <c r="D24" s="66">
        <v>110</v>
      </c>
      <c r="E24" s="60"/>
      <c r="F24" s="64"/>
    </row>
    <row r="25" spans="1:6">
      <c r="A25" s="57" t="s">
        <v>371</v>
      </c>
      <c r="B25" s="58" t="s">
        <v>354</v>
      </c>
      <c r="C25" s="58" t="s">
        <v>348</v>
      </c>
      <c r="D25" s="67">
        <f>SUM(D26:D28)</f>
        <v>114467.3</v>
      </c>
      <c r="E25" s="60"/>
    </row>
    <row r="26" spans="1:6">
      <c r="A26" s="61" t="s">
        <v>372</v>
      </c>
      <c r="B26" s="62" t="s">
        <v>354</v>
      </c>
      <c r="C26" s="62" t="s">
        <v>373</v>
      </c>
      <c r="D26" s="66">
        <v>18183</v>
      </c>
      <c r="E26" s="60"/>
      <c r="F26" s="64"/>
    </row>
    <row r="27" spans="1:6">
      <c r="A27" s="65" t="s">
        <v>374</v>
      </c>
      <c r="B27" s="62" t="s">
        <v>354</v>
      </c>
      <c r="C27" s="62" t="s">
        <v>375</v>
      </c>
      <c r="D27" s="66">
        <v>26454.2</v>
      </c>
      <c r="E27" s="60"/>
      <c r="F27" s="64"/>
    </row>
    <row r="28" spans="1:6">
      <c r="A28" s="65" t="s">
        <v>376</v>
      </c>
      <c r="B28" s="62" t="s">
        <v>354</v>
      </c>
      <c r="C28" s="62">
        <v>12</v>
      </c>
      <c r="D28" s="66">
        <v>69830.100000000006</v>
      </c>
      <c r="E28" s="60"/>
      <c r="F28" s="64"/>
    </row>
    <row r="29" spans="1:6">
      <c r="A29" s="53" t="s">
        <v>377</v>
      </c>
      <c r="B29" s="58" t="s">
        <v>356</v>
      </c>
      <c r="C29" s="58" t="s">
        <v>348</v>
      </c>
      <c r="D29" s="67">
        <f>SUM(D30:D33)</f>
        <v>338592.69999999995</v>
      </c>
      <c r="E29" s="60"/>
      <c r="F29" s="64"/>
    </row>
    <row r="30" spans="1:6">
      <c r="A30" s="61" t="s">
        <v>378</v>
      </c>
      <c r="B30" s="62" t="s">
        <v>356</v>
      </c>
      <c r="C30" s="62" t="s">
        <v>347</v>
      </c>
      <c r="D30" s="66">
        <v>151101.20000000001</v>
      </c>
      <c r="E30" s="60"/>
      <c r="F30" s="64"/>
    </row>
    <row r="31" spans="1:6">
      <c r="A31" s="61" t="s">
        <v>379</v>
      </c>
      <c r="B31" s="62" t="s">
        <v>356</v>
      </c>
      <c r="C31" s="62" t="s">
        <v>350</v>
      </c>
      <c r="D31" s="66">
        <v>130691.4</v>
      </c>
      <c r="E31" s="60"/>
      <c r="F31" s="64"/>
    </row>
    <row r="32" spans="1:6">
      <c r="A32" s="61" t="s">
        <v>380</v>
      </c>
      <c r="B32" s="62" t="s">
        <v>356</v>
      </c>
      <c r="C32" s="62" t="s">
        <v>352</v>
      </c>
      <c r="D32" s="66">
        <v>17260</v>
      </c>
      <c r="E32" s="60"/>
      <c r="F32" s="64"/>
    </row>
    <row r="33" spans="1:6">
      <c r="A33" s="61" t="s">
        <v>381</v>
      </c>
      <c r="B33" s="62" t="s">
        <v>356</v>
      </c>
      <c r="C33" s="62" t="s">
        <v>356</v>
      </c>
      <c r="D33" s="66">
        <v>39540.1</v>
      </c>
      <c r="E33" s="60"/>
      <c r="F33" s="64"/>
    </row>
    <row r="34" spans="1:6">
      <c r="A34" s="57" t="s">
        <v>382</v>
      </c>
      <c r="B34" s="58" t="s">
        <v>360</v>
      </c>
      <c r="C34" s="58" t="s">
        <v>348</v>
      </c>
      <c r="D34" s="67">
        <f>SUM(D35:D39)</f>
        <v>1033790.4999999999</v>
      </c>
      <c r="E34" s="60"/>
      <c r="F34" s="64"/>
    </row>
    <row r="35" spans="1:6">
      <c r="A35" s="61" t="s">
        <v>383</v>
      </c>
      <c r="B35" s="62" t="s">
        <v>360</v>
      </c>
      <c r="C35" s="62" t="s">
        <v>347</v>
      </c>
      <c r="D35" s="66">
        <v>115873.1</v>
      </c>
      <c r="E35" s="60"/>
      <c r="F35" s="64"/>
    </row>
    <row r="36" spans="1:6">
      <c r="A36" s="65" t="s">
        <v>384</v>
      </c>
      <c r="B36" s="62" t="s">
        <v>360</v>
      </c>
      <c r="C36" s="62" t="s">
        <v>350</v>
      </c>
      <c r="D36" s="66">
        <v>732185.59999999998</v>
      </c>
      <c r="E36" s="60"/>
      <c r="F36" s="64"/>
    </row>
    <row r="37" spans="1:6">
      <c r="A37" s="68" t="s">
        <v>385</v>
      </c>
      <c r="B37" s="69" t="s">
        <v>360</v>
      </c>
      <c r="C37" s="69" t="s">
        <v>352</v>
      </c>
      <c r="D37" s="66">
        <v>137776.20000000001</v>
      </c>
      <c r="E37" s="60"/>
      <c r="F37" s="64"/>
    </row>
    <row r="38" spans="1:6">
      <c r="A38" s="65" t="s">
        <v>386</v>
      </c>
      <c r="B38" s="62" t="s">
        <v>360</v>
      </c>
      <c r="C38" s="62" t="s">
        <v>360</v>
      </c>
      <c r="D38" s="66">
        <v>18227.400000000001</v>
      </c>
      <c r="E38" s="60"/>
      <c r="F38" s="64"/>
    </row>
    <row r="39" spans="1:6">
      <c r="A39" s="61" t="s">
        <v>387</v>
      </c>
      <c r="B39" s="62" t="s">
        <v>360</v>
      </c>
      <c r="C39" s="62" t="s">
        <v>375</v>
      </c>
      <c r="D39" s="66">
        <v>29728.2</v>
      </c>
      <c r="E39" s="60"/>
      <c r="F39" s="64"/>
    </row>
    <row r="40" spans="1:6">
      <c r="A40" s="57" t="s">
        <v>388</v>
      </c>
      <c r="B40" s="58" t="s">
        <v>373</v>
      </c>
      <c r="C40" s="58" t="s">
        <v>348</v>
      </c>
      <c r="D40" s="67">
        <f>SUM(D41)</f>
        <v>201827.1</v>
      </c>
      <c r="E40" s="60"/>
      <c r="F40" s="64"/>
    </row>
    <row r="41" spans="1:6">
      <c r="A41" s="61" t="s">
        <v>389</v>
      </c>
      <c r="B41" s="62" t="s">
        <v>373</v>
      </c>
      <c r="C41" s="62" t="s">
        <v>347</v>
      </c>
      <c r="D41" s="66">
        <v>201827.1</v>
      </c>
      <c r="E41" s="60"/>
      <c r="F41" s="64"/>
    </row>
    <row r="42" spans="1:6" hidden="1">
      <c r="A42" s="57" t="s">
        <v>390</v>
      </c>
      <c r="B42" s="58" t="s">
        <v>375</v>
      </c>
      <c r="C42" s="58" t="s">
        <v>348</v>
      </c>
      <c r="D42" s="67"/>
      <c r="E42" s="60"/>
      <c r="F42" s="64"/>
    </row>
    <row r="43" spans="1:6" hidden="1">
      <c r="A43" s="61" t="s">
        <v>391</v>
      </c>
      <c r="B43" s="62" t="s">
        <v>375</v>
      </c>
      <c r="C43" s="62" t="s">
        <v>360</v>
      </c>
      <c r="D43" s="66">
        <v>0</v>
      </c>
      <c r="E43" s="60"/>
      <c r="F43" s="64"/>
    </row>
    <row r="44" spans="1:6">
      <c r="A44" s="57" t="s">
        <v>392</v>
      </c>
      <c r="B44" s="58">
        <v>10</v>
      </c>
      <c r="C44" s="58" t="s">
        <v>348</v>
      </c>
      <c r="D44" s="67">
        <f>SUM(D45:D47)</f>
        <v>45491.399999999994</v>
      </c>
      <c r="E44" s="60"/>
      <c r="F44" s="64"/>
    </row>
    <row r="45" spans="1:6">
      <c r="A45" s="61" t="s">
        <v>393</v>
      </c>
      <c r="B45" s="62">
        <v>10</v>
      </c>
      <c r="C45" s="62" t="s">
        <v>347</v>
      </c>
      <c r="D45" s="66">
        <v>12855.6</v>
      </c>
      <c r="E45" s="60"/>
      <c r="F45" s="64"/>
    </row>
    <row r="46" spans="1:6">
      <c r="A46" s="61" t="s">
        <v>394</v>
      </c>
      <c r="B46" s="62">
        <v>10</v>
      </c>
      <c r="C46" s="62" t="s">
        <v>354</v>
      </c>
      <c r="D46" s="66">
        <v>6734.5</v>
      </c>
      <c r="E46" s="60"/>
      <c r="F46" s="64"/>
    </row>
    <row r="47" spans="1:6">
      <c r="A47" s="61" t="s">
        <v>395</v>
      </c>
      <c r="B47" s="62">
        <v>10</v>
      </c>
      <c r="C47" s="62" t="s">
        <v>358</v>
      </c>
      <c r="D47" s="66">
        <v>25901.3</v>
      </c>
      <c r="E47" s="60"/>
      <c r="F47" s="64"/>
    </row>
    <row r="48" spans="1:6">
      <c r="A48" s="57" t="s">
        <v>396</v>
      </c>
      <c r="B48" s="58">
        <v>11</v>
      </c>
      <c r="C48" s="58" t="s">
        <v>348</v>
      </c>
      <c r="D48" s="67">
        <f>SUM(D49:D50)</f>
        <v>168348.2</v>
      </c>
      <c r="E48" s="60"/>
      <c r="F48" s="64"/>
    </row>
    <row r="49" spans="1:6">
      <c r="A49" s="61" t="s">
        <v>397</v>
      </c>
      <c r="B49" s="62">
        <v>11</v>
      </c>
      <c r="C49" s="62" t="s">
        <v>347</v>
      </c>
      <c r="D49" s="66">
        <v>36332.199999999997</v>
      </c>
      <c r="E49" s="60"/>
      <c r="F49" s="64"/>
    </row>
    <row r="50" spans="1:6">
      <c r="A50" s="61" t="s">
        <v>398</v>
      </c>
      <c r="B50" s="62">
        <v>11</v>
      </c>
      <c r="C50" s="62" t="s">
        <v>350</v>
      </c>
      <c r="D50" s="66">
        <v>132016</v>
      </c>
      <c r="E50" s="60"/>
      <c r="F50" s="64"/>
    </row>
    <row r="51" spans="1:6">
      <c r="A51" s="70" t="s">
        <v>399</v>
      </c>
      <c r="B51" s="58" t="s">
        <v>364</v>
      </c>
      <c r="C51" s="58" t="s">
        <v>348</v>
      </c>
      <c r="D51" s="67">
        <f>SUM(D52)</f>
        <v>24.1</v>
      </c>
      <c r="E51" s="60"/>
      <c r="F51" s="64"/>
    </row>
    <row r="52" spans="1:6">
      <c r="A52" s="71" t="s">
        <v>400</v>
      </c>
      <c r="B52" s="62" t="s">
        <v>364</v>
      </c>
      <c r="C52" s="62" t="s">
        <v>347</v>
      </c>
      <c r="D52" s="66">
        <v>24.1</v>
      </c>
      <c r="F52" s="64"/>
    </row>
    <row r="56" spans="1:6" ht="14.25" customHeight="1"/>
  </sheetData>
  <mergeCells count="5">
    <mergeCell ref="B1:D1"/>
    <mergeCell ref="B2:D2"/>
    <mergeCell ref="B3:D3"/>
    <mergeCell ref="B4:D4"/>
    <mergeCell ref="A6:D6"/>
  </mergeCells>
  <pageMargins left="0.70866141732283472" right="0.39370078740157483" top="0.43307086614173229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workbookViewId="0">
      <selection activeCell="B16" sqref="B16"/>
    </sheetView>
  </sheetViews>
  <sheetFormatPr defaultRowHeight="15"/>
  <cols>
    <col min="1" max="1" width="29.7109375" style="72" customWidth="1"/>
    <col min="2" max="2" width="56" style="72" customWidth="1"/>
    <col min="3" max="3" width="13.7109375" style="72" customWidth="1"/>
    <col min="4" max="256" width="9.140625" style="72"/>
    <col min="257" max="257" width="29.7109375" style="72" customWidth="1"/>
    <col min="258" max="258" width="56" style="72" customWidth="1"/>
    <col min="259" max="259" width="13.7109375" style="72" customWidth="1"/>
    <col min="260" max="512" width="9.140625" style="72"/>
    <col min="513" max="513" width="29.7109375" style="72" customWidth="1"/>
    <col min="514" max="514" width="56" style="72" customWidth="1"/>
    <col min="515" max="515" width="13.7109375" style="72" customWidth="1"/>
    <col min="516" max="768" width="9.140625" style="72"/>
    <col min="769" max="769" width="29.7109375" style="72" customWidth="1"/>
    <col min="770" max="770" width="56" style="72" customWidth="1"/>
    <col min="771" max="771" width="13.7109375" style="72" customWidth="1"/>
    <col min="772" max="1024" width="9.140625" style="72"/>
    <col min="1025" max="1025" width="29.7109375" style="72" customWidth="1"/>
    <col min="1026" max="1026" width="56" style="72" customWidth="1"/>
    <col min="1027" max="1027" width="13.7109375" style="72" customWidth="1"/>
    <col min="1028" max="1280" width="9.140625" style="72"/>
    <col min="1281" max="1281" width="29.7109375" style="72" customWidth="1"/>
    <col min="1282" max="1282" width="56" style="72" customWidth="1"/>
    <col min="1283" max="1283" width="13.7109375" style="72" customWidth="1"/>
    <col min="1284" max="1536" width="9.140625" style="72"/>
    <col min="1537" max="1537" width="29.7109375" style="72" customWidth="1"/>
    <col min="1538" max="1538" width="56" style="72" customWidth="1"/>
    <col min="1539" max="1539" width="13.7109375" style="72" customWidth="1"/>
    <col min="1540" max="1792" width="9.140625" style="72"/>
    <col min="1793" max="1793" width="29.7109375" style="72" customWidth="1"/>
    <col min="1794" max="1794" width="56" style="72" customWidth="1"/>
    <col min="1795" max="1795" width="13.7109375" style="72" customWidth="1"/>
    <col min="1796" max="2048" width="9.140625" style="72"/>
    <col min="2049" max="2049" width="29.7109375" style="72" customWidth="1"/>
    <col min="2050" max="2050" width="56" style="72" customWidth="1"/>
    <col min="2051" max="2051" width="13.7109375" style="72" customWidth="1"/>
    <col min="2052" max="2304" width="9.140625" style="72"/>
    <col min="2305" max="2305" width="29.7109375" style="72" customWidth="1"/>
    <col min="2306" max="2306" width="56" style="72" customWidth="1"/>
    <col min="2307" max="2307" width="13.7109375" style="72" customWidth="1"/>
    <col min="2308" max="2560" width="9.140625" style="72"/>
    <col min="2561" max="2561" width="29.7109375" style="72" customWidth="1"/>
    <col min="2562" max="2562" width="56" style="72" customWidth="1"/>
    <col min="2563" max="2563" width="13.7109375" style="72" customWidth="1"/>
    <col min="2564" max="2816" width="9.140625" style="72"/>
    <col min="2817" max="2817" width="29.7109375" style="72" customWidth="1"/>
    <col min="2818" max="2818" width="56" style="72" customWidth="1"/>
    <col min="2819" max="2819" width="13.7109375" style="72" customWidth="1"/>
    <col min="2820" max="3072" width="9.140625" style="72"/>
    <col min="3073" max="3073" width="29.7109375" style="72" customWidth="1"/>
    <col min="3074" max="3074" width="56" style="72" customWidth="1"/>
    <col min="3075" max="3075" width="13.7109375" style="72" customWidth="1"/>
    <col min="3076" max="3328" width="9.140625" style="72"/>
    <col min="3329" max="3329" width="29.7109375" style="72" customWidth="1"/>
    <col min="3330" max="3330" width="56" style="72" customWidth="1"/>
    <col min="3331" max="3331" width="13.7109375" style="72" customWidth="1"/>
    <col min="3332" max="3584" width="9.140625" style="72"/>
    <col min="3585" max="3585" width="29.7109375" style="72" customWidth="1"/>
    <col min="3586" max="3586" width="56" style="72" customWidth="1"/>
    <col min="3587" max="3587" width="13.7109375" style="72" customWidth="1"/>
    <col min="3588" max="3840" width="9.140625" style="72"/>
    <col min="3841" max="3841" width="29.7109375" style="72" customWidth="1"/>
    <col min="3842" max="3842" width="56" style="72" customWidth="1"/>
    <col min="3843" max="3843" width="13.7109375" style="72" customWidth="1"/>
    <col min="3844" max="4096" width="9.140625" style="72"/>
    <col min="4097" max="4097" width="29.7109375" style="72" customWidth="1"/>
    <col min="4098" max="4098" width="56" style="72" customWidth="1"/>
    <col min="4099" max="4099" width="13.7109375" style="72" customWidth="1"/>
    <col min="4100" max="4352" width="9.140625" style="72"/>
    <col min="4353" max="4353" width="29.7109375" style="72" customWidth="1"/>
    <col min="4354" max="4354" width="56" style="72" customWidth="1"/>
    <col min="4355" max="4355" width="13.7109375" style="72" customWidth="1"/>
    <col min="4356" max="4608" width="9.140625" style="72"/>
    <col min="4609" max="4609" width="29.7109375" style="72" customWidth="1"/>
    <col min="4610" max="4610" width="56" style="72" customWidth="1"/>
    <col min="4611" max="4611" width="13.7109375" style="72" customWidth="1"/>
    <col min="4612" max="4864" width="9.140625" style="72"/>
    <col min="4865" max="4865" width="29.7109375" style="72" customWidth="1"/>
    <col min="4866" max="4866" width="56" style="72" customWidth="1"/>
    <col min="4867" max="4867" width="13.7109375" style="72" customWidth="1"/>
    <col min="4868" max="5120" width="9.140625" style="72"/>
    <col min="5121" max="5121" width="29.7109375" style="72" customWidth="1"/>
    <col min="5122" max="5122" width="56" style="72" customWidth="1"/>
    <col min="5123" max="5123" width="13.7109375" style="72" customWidth="1"/>
    <col min="5124" max="5376" width="9.140625" style="72"/>
    <col min="5377" max="5377" width="29.7109375" style="72" customWidth="1"/>
    <col min="5378" max="5378" width="56" style="72" customWidth="1"/>
    <col min="5379" max="5379" width="13.7109375" style="72" customWidth="1"/>
    <col min="5380" max="5632" width="9.140625" style="72"/>
    <col min="5633" max="5633" width="29.7109375" style="72" customWidth="1"/>
    <col min="5634" max="5634" width="56" style="72" customWidth="1"/>
    <col min="5635" max="5635" width="13.7109375" style="72" customWidth="1"/>
    <col min="5636" max="5888" width="9.140625" style="72"/>
    <col min="5889" max="5889" width="29.7109375" style="72" customWidth="1"/>
    <col min="5890" max="5890" width="56" style="72" customWidth="1"/>
    <col min="5891" max="5891" width="13.7109375" style="72" customWidth="1"/>
    <col min="5892" max="6144" width="9.140625" style="72"/>
    <col min="6145" max="6145" width="29.7109375" style="72" customWidth="1"/>
    <col min="6146" max="6146" width="56" style="72" customWidth="1"/>
    <col min="6147" max="6147" width="13.7109375" style="72" customWidth="1"/>
    <col min="6148" max="6400" width="9.140625" style="72"/>
    <col min="6401" max="6401" width="29.7109375" style="72" customWidth="1"/>
    <col min="6402" max="6402" width="56" style="72" customWidth="1"/>
    <col min="6403" max="6403" width="13.7109375" style="72" customWidth="1"/>
    <col min="6404" max="6656" width="9.140625" style="72"/>
    <col min="6657" max="6657" width="29.7109375" style="72" customWidth="1"/>
    <col min="6658" max="6658" width="56" style="72" customWidth="1"/>
    <col min="6659" max="6659" width="13.7109375" style="72" customWidth="1"/>
    <col min="6660" max="6912" width="9.140625" style="72"/>
    <col min="6913" max="6913" width="29.7109375" style="72" customWidth="1"/>
    <col min="6914" max="6914" width="56" style="72" customWidth="1"/>
    <col min="6915" max="6915" width="13.7109375" style="72" customWidth="1"/>
    <col min="6916" max="7168" width="9.140625" style="72"/>
    <col min="7169" max="7169" width="29.7109375" style="72" customWidth="1"/>
    <col min="7170" max="7170" width="56" style="72" customWidth="1"/>
    <col min="7171" max="7171" width="13.7109375" style="72" customWidth="1"/>
    <col min="7172" max="7424" width="9.140625" style="72"/>
    <col min="7425" max="7425" width="29.7109375" style="72" customWidth="1"/>
    <col min="7426" max="7426" width="56" style="72" customWidth="1"/>
    <col min="7427" max="7427" width="13.7109375" style="72" customWidth="1"/>
    <col min="7428" max="7680" width="9.140625" style="72"/>
    <col min="7681" max="7681" width="29.7109375" style="72" customWidth="1"/>
    <col min="7682" max="7682" width="56" style="72" customWidth="1"/>
    <col min="7683" max="7683" width="13.7109375" style="72" customWidth="1"/>
    <col min="7684" max="7936" width="9.140625" style="72"/>
    <col min="7937" max="7937" width="29.7109375" style="72" customWidth="1"/>
    <col min="7938" max="7938" width="56" style="72" customWidth="1"/>
    <col min="7939" max="7939" width="13.7109375" style="72" customWidth="1"/>
    <col min="7940" max="8192" width="9.140625" style="72"/>
    <col min="8193" max="8193" width="29.7109375" style="72" customWidth="1"/>
    <col min="8194" max="8194" width="56" style="72" customWidth="1"/>
    <col min="8195" max="8195" width="13.7109375" style="72" customWidth="1"/>
    <col min="8196" max="8448" width="9.140625" style="72"/>
    <col min="8449" max="8449" width="29.7109375" style="72" customWidth="1"/>
    <col min="8450" max="8450" width="56" style="72" customWidth="1"/>
    <col min="8451" max="8451" width="13.7109375" style="72" customWidth="1"/>
    <col min="8452" max="8704" width="9.140625" style="72"/>
    <col min="8705" max="8705" width="29.7109375" style="72" customWidth="1"/>
    <col min="8706" max="8706" width="56" style="72" customWidth="1"/>
    <col min="8707" max="8707" width="13.7109375" style="72" customWidth="1"/>
    <col min="8708" max="8960" width="9.140625" style="72"/>
    <col min="8961" max="8961" width="29.7109375" style="72" customWidth="1"/>
    <col min="8962" max="8962" width="56" style="72" customWidth="1"/>
    <col min="8963" max="8963" width="13.7109375" style="72" customWidth="1"/>
    <col min="8964" max="9216" width="9.140625" style="72"/>
    <col min="9217" max="9217" width="29.7109375" style="72" customWidth="1"/>
    <col min="9218" max="9218" width="56" style="72" customWidth="1"/>
    <col min="9219" max="9219" width="13.7109375" style="72" customWidth="1"/>
    <col min="9220" max="9472" width="9.140625" style="72"/>
    <col min="9473" max="9473" width="29.7109375" style="72" customWidth="1"/>
    <col min="9474" max="9474" width="56" style="72" customWidth="1"/>
    <col min="9475" max="9475" width="13.7109375" style="72" customWidth="1"/>
    <col min="9476" max="9728" width="9.140625" style="72"/>
    <col min="9729" max="9729" width="29.7109375" style="72" customWidth="1"/>
    <col min="9730" max="9730" width="56" style="72" customWidth="1"/>
    <col min="9731" max="9731" width="13.7109375" style="72" customWidth="1"/>
    <col min="9732" max="9984" width="9.140625" style="72"/>
    <col min="9985" max="9985" width="29.7109375" style="72" customWidth="1"/>
    <col min="9986" max="9986" width="56" style="72" customWidth="1"/>
    <col min="9987" max="9987" width="13.7109375" style="72" customWidth="1"/>
    <col min="9988" max="10240" width="9.140625" style="72"/>
    <col min="10241" max="10241" width="29.7109375" style="72" customWidth="1"/>
    <col min="10242" max="10242" width="56" style="72" customWidth="1"/>
    <col min="10243" max="10243" width="13.7109375" style="72" customWidth="1"/>
    <col min="10244" max="10496" width="9.140625" style="72"/>
    <col min="10497" max="10497" width="29.7109375" style="72" customWidth="1"/>
    <col min="10498" max="10498" width="56" style="72" customWidth="1"/>
    <col min="10499" max="10499" width="13.7109375" style="72" customWidth="1"/>
    <col min="10500" max="10752" width="9.140625" style="72"/>
    <col min="10753" max="10753" width="29.7109375" style="72" customWidth="1"/>
    <col min="10754" max="10754" width="56" style="72" customWidth="1"/>
    <col min="10755" max="10755" width="13.7109375" style="72" customWidth="1"/>
    <col min="10756" max="11008" width="9.140625" style="72"/>
    <col min="11009" max="11009" width="29.7109375" style="72" customWidth="1"/>
    <col min="11010" max="11010" width="56" style="72" customWidth="1"/>
    <col min="11011" max="11011" width="13.7109375" style="72" customWidth="1"/>
    <col min="11012" max="11264" width="9.140625" style="72"/>
    <col min="11265" max="11265" width="29.7109375" style="72" customWidth="1"/>
    <col min="11266" max="11266" width="56" style="72" customWidth="1"/>
    <col min="11267" max="11267" width="13.7109375" style="72" customWidth="1"/>
    <col min="11268" max="11520" width="9.140625" style="72"/>
    <col min="11521" max="11521" width="29.7109375" style="72" customWidth="1"/>
    <col min="11522" max="11522" width="56" style="72" customWidth="1"/>
    <col min="11523" max="11523" width="13.7109375" style="72" customWidth="1"/>
    <col min="11524" max="11776" width="9.140625" style="72"/>
    <col min="11777" max="11777" width="29.7109375" style="72" customWidth="1"/>
    <col min="11778" max="11778" width="56" style="72" customWidth="1"/>
    <col min="11779" max="11779" width="13.7109375" style="72" customWidth="1"/>
    <col min="11780" max="12032" width="9.140625" style="72"/>
    <col min="12033" max="12033" width="29.7109375" style="72" customWidth="1"/>
    <col min="12034" max="12034" width="56" style="72" customWidth="1"/>
    <col min="12035" max="12035" width="13.7109375" style="72" customWidth="1"/>
    <col min="12036" max="12288" width="9.140625" style="72"/>
    <col min="12289" max="12289" width="29.7109375" style="72" customWidth="1"/>
    <col min="12290" max="12290" width="56" style="72" customWidth="1"/>
    <col min="12291" max="12291" width="13.7109375" style="72" customWidth="1"/>
    <col min="12292" max="12544" width="9.140625" style="72"/>
    <col min="12545" max="12545" width="29.7109375" style="72" customWidth="1"/>
    <col min="12546" max="12546" width="56" style="72" customWidth="1"/>
    <col min="12547" max="12547" width="13.7109375" style="72" customWidth="1"/>
    <col min="12548" max="12800" width="9.140625" style="72"/>
    <col min="12801" max="12801" width="29.7109375" style="72" customWidth="1"/>
    <col min="12802" max="12802" width="56" style="72" customWidth="1"/>
    <col min="12803" max="12803" width="13.7109375" style="72" customWidth="1"/>
    <col min="12804" max="13056" width="9.140625" style="72"/>
    <col min="13057" max="13057" width="29.7109375" style="72" customWidth="1"/>
    <col min="13058" max="13058" width="56" style="72" customWidth="1"/>
    <col min="13059" max="13059" width="13.7109375" style="72" customWidth="1"/>
    <col min="13060" max="13312" width="9.140625" style="72"/>
    <col min="13313" max="13313" width="29.7109375" style="72" customWidth="1"/>
    <col min="13314" max="13314" width="56" style="72" customWidth="1"/>
    <col min="13315" max="13315" width="13.7109375" style="72" customWidth="1"/>
    <col min="13316" max="13568" width="9.140625" style="72"/>
    <col min="13569" max="13569" width="29.7109375" style="72" customWidth="1"/>
    <col min="13570" max="13570" width="56" style="72" customWidth="1"/>
    <col min="13571" max="13571" width="13.7109375" style="72" customWidth="1"/>
    <col min="13572" max="13824" width="9.140625" style="72"/>
    <col min="13825" max="13825" width="29.7109375" style="72" customWidth="1"/>
    <col min="13826" max="13826" width="56" style="72" customWidth="1"/>
    <col min="13827" max="13827" width="13.7109375" style="72" customWidth="1"/>
    <col min="13828" max="14080" width="9.140625" style="72"/>
    <col min="14081" max="14081" width="29.7109375" style="72" customWidth="1"/>
    <col min="14082" max="14082" width="56" style="72" customWidth="1"/>
    <col min="14083" max="14083" width="13.7109375" style="72" customWidth="1"/>
    <col min="14084" max="14336" width="9.140625" style="72"/>
    <col min="14337" max="14337" width="29.7109375" style="72" customWidth="1"/>
    <col min="14338" max="14338" width="56" style="72" customWidth="1"/>
    <col min="14339" max="14339" width="13.7109375" style="72" customWidth="1"/>
    <col min="14340" max="14592" width="9.140625" style="72"/>
    <col min="14593" max="14593" width="29.7109375" style="72" customWidth="1"/>
    <col min="14594" max="14594" width="56" style="72" customWidth="1"/>
    <col min="14595" max="14595" width="13.7109375" style="72" customWidth="1"/>
    <col min="14596" max="14848" width="9.140625" style="72"/>
    <col min="14849" max="14849" width="29.7109375" style="72" customWidth="1"/>
    <col min="14850" max="14850" width="56" style="72" customWidth="1"/>
    <col min="14851" max="14851" width="13.7109375" style="72" customWidth="1"/>
    <col min="14852" max="15104" width="9.140625" style="72"/>
    <col min="15105" max="15105" width="29.7109375" style="72" customWidth="1"/>
    <col min="15106" max="15106" width="56" style="72" customWidth="1"/>
    <col min="15107" max="15107" width="13.7109375" style="72" customWidth="1"/>
    <col min="15108" max="15360" width="9.140625" style="72"/>
    <col min="15361" max="15361" width="29.7109375" style="72" customWidth="1"/>
    <col min="15362" max="15362" width="56" style="72" customWidth="1"/>
    <col min="15363" max="15363" width="13.7109375" style="72" customWidth="1"/>
    <col min="15364" max="15616" width="9.140625" style="72"/>
    <col min="15617" max="15617" width="29.7109375" style="72" customWidth="1"/>
    <col min="15618" max="15618" width="56" style="72" customWidth="1"/>
    <col min="15619" max="15619" width="13.7109375" style="72" customWidth="1"/>
    <col min="15620" max="15872" width="9.140625" style="72"/>
    <col min="15873" max="15873" width="29.7109375" style="72" customWidth="1"/>
    <col min="15874" max="15874" width="56" style="72" customWidth="1"/>
    <col min="15875" max="15875" width="13.7109375" style="72" customWidth="1"/>
    <col min="15876" max="16128" width="9.140625" style="72"/>
    <col min="16129" max="16129" width="29.7109375" style="72" customWidth="1"/>
    <col min="16130" max="16130" width="56" style="72" customWidth="1"/>
    <col min="16131" max="16131" width="13.7109375" style="72" customWidth="1"/>
    <col min="16132" max="16384" width="9.140625" style="72"/>
  </cols>
  <sheetData>
    <row r="1" spans="1:3" ht="15.75">
      <c r="B1" s="131" t="s">
        <v>401</v>
      </c>
      <c r="C1" s="131"/>
    </row>
    <row r="2" spans="1:3" ht="15.75">
      <c r="B2" s="132" t="s">
        <v>402</v>
      </c>
      <c r="C2" s="132"/>
    </row>
    <row r="3" spans="1:3" ht="15.75">
      <c r="B3" s="132" t="s">
        <v>403</v>
      </c>
      <c r="C3" s="132"/>
    </row>
    <row r="4" spans="1:3" ht="15.75">
      <c r="B4" s="133" t="s">
        <v>446</v>
      </c>
      <c r="C4" s="133"/>
    </row>
    <row r="6" spans="1:3" ht="36" customHeight="1">
      <c r="A6" s="134" t="s">
        <v>483</v>
      </c>
      <c r="B6" s="134"/>
      <c r="C6" s="134"/>
    </row>
    <row r="7" spans="1:3" ht="15.75">
      <c r="A7" s="135"/>
      <c r="B7" s="135"/>
      <c r="C7" s="135"/>
    </row>
    <row r="8" spans="1:3" ht="15.75">
      <c r="A8" s="129" t="s">
        <v>404</v>
      </c>
      <c r="B8" s="129"/>
      <c r="C8" s="129"/>
    </row>
    <row r="9" spans="1:3" ht="15.75" customHeight="1">
      <c r="A9" s="130" t="s">
        <v>405</v>
      </c>
      <c r="B9" s="130"/>
      <c r="C9" s="73">
        <f>-C13</f>
        <v>31100</v>
      </c>
    </row>
    <row r="10" spans="1:3" ht="15.75">
      <c r="A10" s="74"/>
      <c r="B10" s="74"/>
      <c r="C10" s="74"/>
    </row>
    <row r="11" spans="1:3" ht="15.75">
      <c r="B11" s="75"/>
      <c r="C11" s="75" t="s">
        <v>406</v>
      </c>
    </row>
    <row r="12" spans="1:3" ht="47.25">
      <c r="A12" s="76" t="s">
        <v>5</v>
      </c>
      <c r="B12" s="76" t="s">
        <v>342</v>
      </c>
      <c r="C12" s="76" t="s">
        <v>7</v>
      </c>
    </row>
    <row r="13" spans="1:3" ht="31.9" customHeight="1">
      <c r="A13" s="77" t="s">
        <v>407</v>
      </c>
      <c r="B13" s="77" t="s">
        <v>408</v>
      </c>
      <c r="C13" s="78">
        <f>SUM(C14,C19)</f>
        <v>-31100</v>
      </c>
    </row>
    <row r="14" spans="1:3" ht="31.5">
      <c r="A14" s="77" t="s">
        <v>409</v>
      </c>
      <c r="B14" s="77" t="s">
        <v>410</v>
      </c>
      <c r="C14" s="78">
        <f>SUM(C15,C17)</f>
        <v>-31100</v>
      </c>
    </row>
    <row r="15" spans="1:3" ht="47.25">
      <c r="A15" s="79" t="s">
        <v>411</v>
      </c>
      <c r="B15" s="79" t="s">
        <v>412</v>
      </c>
      <c r="C15" s="80">
        <f t="shared" ref="C15:C29" si="0">SUM(C16)</f>
        <v>0</v>
      </c>
    </row>
    <row r="16" spans="1:3" ht="48" customHeight="1">
      <c r="A16" s="79" t="s">
        <v>413</v>
      </c>
      <c r="B16" s="79" t="s">
        <v>414</v>
      </c>
      <c r="C16" s="80">
        <v>0</v>
      </c>
    </row>
    <row r="17" spans="1:3" ht="47.25">
      <c r="A17" s="79" t="s">
        <v>415</v>
      </c>
      <c r="B17" s="79" t="s">
        <v>416</v>
      </c>
      <c r="C17" s="80">
        <f>SUM(C18)</f>
        <v>-31100</v>
      </c>
    </row>
    <row r="18" spans="1:3" ht="47.45" customHeight="1">
      <c r="A18" s="79" t="s">
        <v>417</v>
      </c>
      <c r="B18" s="79" t="s">
        <v>418</v>
      </c>
      <c r="C18" s="80">
        <v>-31100</v>
      </c>
    </row>
    <row r="19" spans="1:3" ht="31.5">
      <c r="A19" s="77" t="s">
        <v>419</v>
      </c>
      <c r="B19" s="77" t="s">
        <v>420</v>
      </c>
      <c r="C19" s="81">
        <f>SUM(C20,C24)</f>
        <v>0</v>
      </c>
    </row>
    <row r="20" spans="1:3" ht="15.75">
      <c r="A20" s="77" t="s">
        <v>421</v>
      </c>
      <c r="B20" s="77" t="s">
        <v>422</v>
      </c>
      <c r="C20" s="81">
        <f t="shared" si="0"/>
        <v>2300791.9</v>
      </c>
    </row>
    <row r="21" spans="1:3" ht="15.75">
      <c r="A21" s="79" t="s">
        <v>423</v>
      </c>
      <c r="B21" s="79" t="s">
        <v>424</v>
      </c>
      <c r="C21" s="82">
        <f t="shared" si="0"/>
        <v>2300791.9</v>
      </c>
    </row>
    <row r="22" spans="1:3" ht="15.6" customHeight="1">
      <c r="A22" s="79" t="s">
        <v>425</v>
      </c>
      <c r="B22" s="79" t="s">
        <v>426</v>
      </c>
      <c r="C22" s="82">
        <f t="shared" si="0"/>
        <v>2300791.9</v>
      </c>
    </row>
    <row r="23" spans="1:3" ht="31.5">
      <c r="A23" s="79" t="s">
        <v>427</v>
      </c>
      <c r="B23" s="79" t="s">
        <v>428</v>
      </c>
      <c r="C23" s="83">
        <f>Доходы!C221</f>
        <v>2300791.9</v>
      </c>
    </row>
    <row r="24" spans="1:3" ht="15.75">
      <c r="A24" s="77" t="s">
        <v>429</v>
      </c>
      <c r="B24" s="77" t="s">
        <v>430</v>
      </c>
      <c r="C24" s="84">
        <f t="shared" si="0"/>
        <v>-2300791.9</v>
      </c>
    </row>
    <row r="25" spans="1:3" ht="15.75">
      <c r="A25" s="79" t="s">
        <v>431</v>
      </c>
      <c r="B25" s="79" t="s">
        <v>432</v>
      </c>
      <c r="C25" s="83">
        <f t="shared" si="0"/>
        <v>-2300791.9</v>
      </c>
    </row>
    <row r="26" spans="1:3" ht="15.6" customHeight="1">
      <c r="A26" s="79" t="s">
        <v>433</v>
      </c>
      <c r="B26" s="79" t="s">
        <v>434</v>
      </c>
      <c r="C26" s="83">
        <f t="shared" si="0"/>
        <v>-2300791.9</v>
      </c>
    </row>
    <row r="27" spans="1:3" ht="31.5">
      <c r="A27" s="79" t="s">
        <v>435</v>
      </c>
      <c r="B27" s="79" t="s">
        <v>436</v>
      </c>
      <c r="C27" s="83">
        <f>-C23</f>
        <v>-2300791.9</v>
      </c>
    </row>
    <row r="28" spans="1:3" ht="31.5" hidden="1">
      <c r="A28" s="77" t="s">
        <v>437</v>
      </c>
      <c r="B28" s="77" t="s">
        <v>438</v>
      </c>
      <c r="C28" s="85">
        <f t="shared" si="0"/>
        <v>0</v>
      </c>
    </row>
    <row r="29" spans="1:3" ht="31.5" hidden="1">
      <c r="A29" s="77" t="s">
        <v>439</v>
      </c>
      <c r="B29" s="77" t="s">
        <v>440</v>
      </c>
      <c r="C29" s="80">
        <f t="shared" si="0"/>
        <v>0</v>
      </c>
    </row>
    <row r="30" spans="1:3" ht="31.5" hidden="1">
      <c r="A30" s="79" t="s">
        <v>441</v>
      </c>
      <c r="B30" s="79" t="s">
        <v>442</v>
      </c>
      <c r="C30" s="80">
        <f>SUM(C31)</f>
        <v>0</v>
      </c>
    </row>
    <row r="31" spans="1:3" ht="47.25" hidden="1">
      <c r="A31" s="79" t="s">
        <v>443</v>
      </c>
      <c r="B31" s="79" t="s">
        <v>444</v>
      </c>
      <c r="C31" s="80">
        <v>0</v>
      </c>
    </row>
  </sheetData>
  <mergeCells count="8">
    <mergeCell ref="A8:C8"/>
    <mergeCell ref="A9:B9"/>
    <mergeCell ref="B1:C1"/>
    <mergeCell ref="B2:C2"/>
    <mergeCell ref="B3:C3"/>
    <mergeCell ref="B4:C4"/>
    <mergeCell ref="A6:C6"/>
    <mergeCell ref="A7:C7"/>
  </mergeCells>
  <pageMargins left="0.72" right="0.70866141732283472" top="0.55000000000000004" bottom="0.4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2023-12-08T04:42:34Z</dcterms:modified>
</cp:coreProperties>
</file>