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360" windowWidth="25440" windowHeight="64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Лист1!$A$1:$D$237</definedName>
  </definedNames>
  <calcPr calcId="125725"/>
</workbook>
</file>

<file path=xl/calcChain.xml><?xml version="1.0" encoding="utf-8"?>
<calcChain xmlns="http://schemas.openxmlformats.org/spreadsheetml/2006/main">
  <c r="D81" i="1"/>
  <c r="D38"/>
  <c r="C38"/>
  <c r="C43"/>
  <c r="D198"/>
  <c r="C198"/>
  <c r="D164"/>
  <c r="C164"/>
  <c r="C219"/>
  <c r="D192"/>
  <c r="C192"/>
  <c r="D190"/>
  <c r="C190"/>
  <c r="D188"/>
  <c r="C188"/>
  <c r="D185" l="1"/>
  <c r="C185"/>
  <c r="D194"/>
  <c r="C194"/>
  <c r="D84" l="1"/>
  <c r="D55"/>
  <c r="C55"/>
  <c r="D96" l="1"/>
  <c r="C89"/>
  <c r="C81"/>
  <c r="C84" s="1"/>
  <c r="D230" l="1"/>
  <c r="C230"/>
  <c r="D219"/>
  <c r="D214"/>
  <c r="C214"/>
  <c r="C227" s="1"/>
  <c r="D207"/>
  <c r="C207"/>
  <c r="C181"/>
  <c r="D181"/>
  <c r="D178"/>
  <c r="C178"/>
  <c r="D175"/>
  <c r="C175"/>
  <c r="D172"/>
  <c r="C172"/>
  <c r="D167"/>
  <c r="C167"/>
  <c r="D161"/>
  <c r="C161"/>
  <c r="D149"/>
  <c r="C149"/>
  <c r="D143"/>
  <c r="C143"/>
  <c r="D227" l="1"/>
  <c r="D208"/>
  <c r="C208"/>
  <c r="C231"/>
  <c r="D231"/>
  <c r="C96" l="1"/>
  <c r="D92"/>
  <c r="D97" s="1"/>
  <c r="C92"/>
  <c r="C97" l="1"/>
  <c r="D58"/>
  <c r="C58"/>
  <c r="D52"/>
  <c r="C52"/>
  <c r="D49"/>
  <c r="C49"/>
  <c r="D30"/>
  <c r="D33" s="1"/>
  <c r="C30"/>
  <c r="C33" s="1"/>
  <c r="D23"/>
  <c r="C23"/>
  <c r="D130" l="1"/>
  <c r="D127" s="1"/>
  <c r="C130"/>
  <c r="C127" s="1"/>
  <c r="D122"/>
  <c r="D125" s="1"/>
  <c r="C122"/>
  <c r="C125" s="1"/>
  <c r="D117"/>
  <c r="D120" s="1"/>
  <c r="C117"/>
  <c r="C120" s="1"/>
  <c r="C131" l="1"/>
  <c r="D131"/>
  <c r="C42" l="1"/>
  <c r="D43"/>
  <c r="D59" l="1"/>
  <c r="C59"/>
  <c r="D112"/>
  <c r="C112"/>
  <c r="D14" l="1"/>
  <c r="D233" s="1"/>
  <c r="C14"/>
  <c r="C233" s="1"/>
  <c r="E29" i="2"/>
  <c r="F29"/>
  <c r="G29"/>
  <c r="H29"/>
  <c r="I29"/>
  <c r="J29"/>
  <c r="K29"/>
  <c r="L29"/>
  <c r="D29"/>
</calcChain>
</file>

<file path=xl/sharedStrings.xml><?xml version="1.0" encoding="utf-8"?>
<sst xmlns="http://schemas.openxmlformats.org/spreadsheetml/2006/main" count="319" uniqueCount="180">
  <si>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</si>
  <si>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</si>
  <si>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</si>
  <si>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</si>
  <si>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</si>
  <si>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</si>
  <si>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</si>
  <si>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</si>
  <si>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</si>
  <si>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</si>
  <si>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</si>
  <si>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</si>
  <si>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</si>
  <si>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</si>
  <si>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</si>
  <si>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</si>
  <si>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</si>
  <si>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</si>
  <si>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</si>
  <si>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</si>
  <si>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</si>
  <si>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</si>
  <si>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</si>
  <si>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</si>
  <si>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</si>
  <si>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</si>
  <si>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</si>
  <si>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</si>
  <si>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</si>
  <si>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</si>
  <si>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</si>
  <si>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</si>
  <si>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</si>
  <si>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</si>
  <si>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</si>
  <si>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</si>
  <si>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</si>
  <si>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</si>
  <si>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</si>
  <si>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</si>
  <si>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</si>
  <si>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</si>
  <si>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</si>
  <si>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</si>
  <si>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</si>
  <si>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</si>
  <si>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</si>
  <si>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</si>
  <si>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</si>
  <si>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</si>
  <si>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</si>
  <si>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</si>
  <si>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</si>
  <si>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</si>
  <si>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</si>
  <si>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</si>
  <si>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</si>
  <si>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</si>
  <si>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</si>
  <si>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</si>
  <si>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</si>
  <si>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</si>
  <si>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</si>
  <si>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</si>
  <si>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</si>
  <si>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</si>
  <si>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</si>
  <si>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</si>
  <si>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</si>
  <si>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</si>
  <si>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</si>
  <si>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</si>
  <si>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</si>
  <si>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</si>
  <si>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</si>
  <si>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</si>
  <si>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</si>
  <si>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</si>
  <si>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</si>
  <si>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</si>
  <si>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</si>
  <si>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</si>
  <si>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</si>
  <si>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</si>
  <si>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</si>
  <si>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</si>
  <si>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</si>
  <si>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</si>
  <si>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</si>
  <si>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</si>
  <si>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</si>
  <si>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</si>
  <si>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</si>
  <si>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</si>
  <si>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</si>
  <si>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</si>
  <si>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</si>
  <si>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</si>
  <si>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</si>
  <si>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</si>
  <si>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</si>
  <si>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</si>
  <si>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</si>
  <si>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</si>
  <si>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</si>
  <si>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</si>
  <si>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ВСЕГО РАСХОДЫ ПО МУНИЦИПАЛЬНЫМ ПРОГРАММАМ: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</si>
  <si>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</si>
  <si>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</si>
  <si>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</si>
  <si>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</si>
  <si>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</si>
  <si>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</si>
  <si>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</si>
  <si>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</si>
  <si>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</si>
  <si>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</si>
  <si>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(окружной бюджет)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</si>
  <si>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</si>
  <si>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</si>
  <si>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</si>
  <si>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</si>
  <si>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</si>
  <si>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Муниципальная программа "Развитие  образования, культуры и молодежной политики в городском округе Эгвекинот на 2016-2021 годы"</t>
  </si>
  <si>
    <t>Финансов.обеспечен.выполнения муниципального задания детскими дошкольными учреждениями (окружной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</si>
  <si>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(окружной бюджет)</t>
  </si>
  <si>
    <t>Финансов.обеспечен.выполнения муниципального задания  учреждениями по внешкольной работе с детьми (окружной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</si>
  <si>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(окружной бюджет)</t>
  </si>
  <si>
    <t>Проведение районных культурно-массовых мероприятий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</si>
  <si>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(окружной бюджет)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</si>
  <si>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</si>
  <si>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</si>
  <si>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</si>
  <si>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</si>
  <si>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</si>
  <si>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</si>
  <si>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</si>
  <si>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</si>
  <si>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Муниципальная программа «Развитие физической культуры и спорта в городском округе Эгвекинот на 2016-2021 годы»</t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</si>
  <si>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А.В. Шпак</t>
    </r>
  </si>
  <si>
    <t>Развитие и поддержка национальных видов спорта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</si>
  <si>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</t>
  </si>
  <si>
    <t>Предоставление населению услуги по нецентрализованному водоотведению по тарифам, не обеспечивающим возмещение издержек</t>
  </si>
  <si>
    <t>Исполнение полномочий органов местного самоуправления в сфере водоснабжения и водоотведения</t>
  </si>
  <si>
    <t>Муниципальная программа «Развитие транспортной инфраструктуры городского округа Эгвекинот на 2016-2021 годы»</t>
  </si>
  <si>
    <t>Реализация проектов инициативного бюджетирования в городском округе Эгвекинот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</si>
  <si>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</si>
  <si>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</si>
  <si>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</si>
  <si>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</si>
  <si>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Информирование населения в области пожарной безопасности и безопасного поведения на водных объектах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</si>
  <si>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</si>
  <si>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</si>
  <si>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 xml:space="preserve">Информирование населения в области гражданской обороны, защиты населения от чрезвычайных ситуаций природного и техногенного характера </t>
  </si>
  <si>
    <t>Проведение мероприятий по отлову и содержанию безнадзорных животных (окружной бюджет)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</si>
  <si>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</si>
  <si>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</si>
  <si>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</si>
  <si>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Обустройство и восстановление воинских захоронений, находящихся в государственной (муниципальной) собственности (федеральный бюджет)</t>
  </si>
  <si>
    <t>20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</si>
  <si>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</si>
  <si>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Осуществление мер по противодействию терроризму и экстремизмуИнформирование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</t>
  </si>
  <si>
    <t>Муниципальная программа«Гармонизация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</si>
  <si>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</si>
  <si>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Субсидирование по реализации ТПТ по регулируемым ценам</t>
  </si>
  <si>
    <t>Муниципальная программа  «Содержание, развитие и ремонт инфраструктуры городского округа Эгвекинот на 2016-2021 годы»</t>
  </si>
  <si>
    <t>Утверждено на 2020 год (тыс.руб.)</t>
  </si>
  <si>
    <t>Муниципальная программа «Стимулирование экономической активности населения городского округа Эгвекинот на 2016-2021 годы»</t>
  </si>
  <si>
    <t>Выполнение ремонтных работ в муниципальных образовательных организациях и учреждениях культуры</t>
  </si>
  <si>
    <t>оздание в общеобразовательных организациях, расположенных в сельской местности, условий для занятий физической культурой и спортом</t>
  </si>
  <si>
    <t>Организация бесплатного горячего питания для обучающихся, осваивающих образовательные программы начального общего образования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</si>
  <si>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</si>
  <si>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Модернизация (капитальный ремонт,реконструкция) муниципальных детских школ исскусств по видам исскуств</t>
  </si>
  <si>
    <t>Проведение массовых физкультурных мероприятий среди различных категорий населения</t>
  </si>
  <si>
    <t xml:space="preserve">Оснащение спортивных клубов и секций специализированным оборудованием и инвентарём </t>
  </si>
  <si>
    <t>за первое полугодие 2020 года</t>
  </si>
  <si>
    <t>21</t>
  </si>
  <si>
    <t xml:space="preserve">Формирование специализированного жилищного фонда для специалистов образовательных организаций городского округа Эгвекинот </t>
  </si>
  <si>
    <t>30 июня 2020 г.</t>
  </si>
  <si>
    <t>Утверждено на 2020 г.
(тыс. руб.)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</si>
</sst>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5" fillId="0" borderId="9">
      <alignment horizontal="right" vertical="top" shrinkToFit="1"/>
    </xf>
  </cellStyleXfs>
  <cellXfs count="179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" xfId="0" applyBorder="1"/>
    <xf numFmtId="0" fontId="14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8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7" fillId="0" borderId="0" xfId="0" applyFont="1"/>
    <xf numFmtId="49" fontId="8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20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0" xfId="0" applyFont="1" applyFill="1"/>
    <xf numFmtId="0" fontId="20" fillId="0" borderId="0" xfId="0" applyFont="1" applyFill="1"/>
    <xf numFmtId="164" fontId="20" fillId="0" borderId="0" xfId="0" applyNumberFormat="1" applyFont="1"/>
    <xf numFmtId="0" fontId="20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left" wrapText="1"/>
    </xf>
    <xf numFmtId="165" fontId="8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/>
    </xf>
    <xf numFmtId="49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165" fontId="6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wrapText="1"/>
    </xf>
    <xf numFmtId="0" fontId="22" fillId="0" borderId="0" xfId="0" applyFont="1"/>
    <xf numFmtId="0" fontId="17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164" fontId="6" fillId="0" borderId="2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49" fontId="8" fillId="5" borderId="2" xfId="0" applyNumberFormat="1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center"/>
    </xf>
    <xf numFmtId="49" fontId="8" fillId="7" borderId="2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16" fillId="0" borderId="2" xfId="0" applyFont="1" applyBorder="1" applyAlignment="1">
      <alignment horizontal="justify" vertical="top" wrapText="1"/>
    </xf>
    <xf numFmtId="0" fontId="16" fillId="0" borderId="2" xfId="0" applyFont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Normal="100" workbookViewId="0">
      <selection activeCell="B121" sqref="B121:D121"/>
    </sheetView>
  </sheetViews>
  <sheetFormatPr defaultRowHeight="15"/>
  <cols>
    <col min="1" max="1" width="5.7109375" bestFit="1" customWidth="1"/>
    <col min="2" max="2" width="82.7109375" customWidth="1"/>
    <col min="3" max="3" width="12.7109375" style="68" bestFit="1" customWidth="1"/>
    <col min="4" max="4" width="12.7109375" style="68" customWidth="1"/>
    <col min="5" max="5" width="12.5703125" bestFit="1" customWidth="1"/>
  </cols>
  <sheetData>
    <row r="1" spans="1:14" ht="18.75" customHeight="1">
      <c r="A1" s="132" t="s">
        <v>0</v>
      </c>
      <c r="B1" s="132"/>
      <c r="C1" s="132"/>
      <c r="D1" s="132"/>
    </row>
    <row r="2" spans="1:14" ht="18.75">
      <c r="A2" s="133" t="s">
        <v>175</v>
      </c>
      <c r="B2" s="133"/>
      <c r="C2" s="133"/>
      <c r="D2" s="133"/>
    </row>
    <row r="3" spans="1:14" ht="15.75">
      <c r="A3" s="1"/>
      <c r="B3" s="1"/>
      <c r="C3" s="1"/>
    </row>
    <row r="4" spans="1:14" ht="15.75">
      <c r="A4" s="136" t="s">
        <v>1</v>
      </c>
      <c r="B4" s="136"/>
      <c r="C4" s="136"/>
      <c r="D4" s="136"/>
    </row>
    <row r="5" spans="1:14">
      <c r="A5" s="137" t="s">
        <v>2</v>
      </c>
      <c r="B5" s="137"/>
      <c r="C5" s="137"/>
      <c r="D5" s="137"/>
    </row>
    <row r="6" spans="1:14" ht="15.75">
      <c r="A6" s="2"/>
      <c r="B6" s="2"/>
      <c r="C6" s="53"/>
    </row>
    <row r="7" spans="1:14" ht="33" customHeight="1">
      <c r="A7" s="126" t="s">
        <v>160</v>
      </c>
      <c r="B7" s="126"/>
      <c r="C7" s="126"/>
      <c r="D7" s="126"/>
    </row>
    <row r="8" spans="1:14" ht="15.75">
      <c r="A8" s="3"/>
      <c r="B8" s="4"/>
      <c r="C8" s="52"/>
      <c r="D8" s="52"/>
    </row>
    <row r="9" spans="1:14" ht="15" customHeight="1">
      <c r="A9" s="134" t="s">
        <v>3</v>
      </c>
      <c r="B9" s="135" t="s">
        <v>4</v>
      </c>
      <c r="C9" s="138" t="s">
        <v>166</v>
      </c>
      <c r="D9" s="138" t="s">
        <v>107</v>
      </c>
    </row>
    <row r="10" spans="1:14">
      <c r="A10" s="134"/>
      <c r="B10" s="135"/>
      <c r="C10" s="139"/>
      <c r="D10" s="139"/>
    </row>
    <row r="11" spans="1:14" ht="15" customHeight="1">
      <c r="A11" s="134"/>
      <c r="B11" s="135"/>
      <c r="C11" s="139"/>
      <c r="D11" s="139"/>
    </row>
    <row r="12" spans="1:14">
      <c r="A12" s="5" t="s">
        <v>5</v>
      </c>
      <c r="B12" s="6">
        <v>2</v>
      </c>
      <c r="C12" s="5" t="s">
        <v>6</v>
      </c>
      <c r="D12" s="5" t="s">
        <v>13</v>
      </c>
    </row>
    <row r="13" spans="1:14" ht="39">
      <c r="A13" s="7" t="s">
        <v>5</v>
      </c>
      <c r="B13" s="8" t="s">
        <v>161</v>
      </c>
      <c r="C13" s="9">
        <v>755</v>
      </c>
      <c r="D13" s="9">
        <v>594.29999999999995</v>
      </c>
    </row>
    <row r="14" spans="1:14">
      <c r="A14" s="88"/>
      <c r="B14" s="89" t="s">
        <v>15</v>
      </c>
      <c r="C14" s="90">
        <f t="shared" ref="C14:D14" si="0">SUM(C13)</f>
        <v>755</v>
      </c>
      <c r="D14" s="90">
        <f t="shared" si="0"/>
        <v>594.29999999999995</v>
      </c>
    </row>
    <row r="15" spans="1:14">
      <c r="A15" s="10"/>
      <c r="B15" s="11"/>
      <c r="C15" s="38"/>
      <c r="D15" s="38"/>
    </row>
    <row r="16" spans="1:14" ht="38.25" customHeight="1">
      <c r="A16" s="126" t="s">
        <v>162</v>
      </c>
      <c r="B16" s="140"/>
      <c r="C16" s="140"/>
      <c r="D16" s="140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5">
      <c r="A17" s="10"/>
      <c r="B17" s="11"/>
      <c r="C17" s="12"/>
    </row>
    <row r="18" spans="1:5">
      <c r="A18" s="134" t="s">
        <v>3</v>
      </c>
      <c r="B18" s="135" t="s">
        <v>4</v>
      </c>
      <c r="C18" s="138" t="s">
        <v>166</v>
      </c>
      <c r="D18" s="138" t="s">
        <v>107</v>
      </c>
    </row>
    <row r="19" spans="1:5">
      <c r="A19" s="134"/>
      <c r="B19" s="135"/>
      <c r="C19" s="139"/>
      <c r="D19" s="139"/>
    </row>
    <row r="20" spans="1:5">
      <c r="A20" s="134"/>
      <c r="B20" s="135"/>
      <c r="C20" s="139"/>
      <c r="D20" s="139"/>
    </row>
    <row r="21" spans="1:5">
      <c r="A21" s="5" t="s">
        <v>5</v>
      </c>
      <c r="B21" s="6">
        <v>2</v>
      </c>
      <c r="C21" s="5" t="s">
        <v>6</v>
      </c>
      <c r="D21" s="5" t="s">
        <v>13</v>
      </c>
    </row>
    <row r="22" spans="1:5" ht="39">
      <c r="A22" s="7" t="s">
        <v>5</v>
      </c>
      <c r="B22" s="8" t="s">
        <v>141</v>
      </c>
      <c r="C22" s="9">
        <v>100</v>
      </c>
      <c r="D22" s="9">
        <v>0</v>
      </c>
    </row>
    <row r="23" spans="1:5">
      <c r="A23" s="88"/>
      <c r="B23" s="89" t="s">
        <v>15</v>
      </c>
      <c r="C23" s="90">
        <f>SUM(C22)</f>
        <v>100</v>
      </c>
      <c r="D23" s="90">
        <f>SUM(D22)</f>
        <v>0</v>
      </c>
    </row>
    <row r="24" spans="1:5">
      <c r="A24" s="10"/>
      <c r="B24" s="11"/>
      <c r="C24" s="12"/>
    </row>
    <row r="25" spans="1:5" ht="28.5" customHeight="1">
      <c r="A25" s="126" t="s">
        <v>163</v>
      </c>
      <c r="B25" s="126"/>
      <c r="C25" s="126"/>
      <c r="D25" s="126"/>
      <c r="E25" s="61"/>
    </row>
    <row r="26" spans="1:5" ht="15.75">
      <c r="A26" s="3"/>
      <c r="B26" s="4"/>
      <c r="C26" s="52"/>
      <c r="D26" s="52"/>
      <c r="E26" s="4"/>
    </row>
    <row r="27" spans="1:5" ht="15" customHeight="1">
      <c r="A27" s="130" t="s">
        <v>16</v>
      </c>
      <c r="B27" s="130"/>
      <c r="C27" s="130"/>
      <c r="D27" s="130"/>
      <c r="E27" s="62"/>
    </row>
    <row r="28" spans="1:5" s="72" customFormat="1" ht="12.75">
      <c r="A28" s="7" t="s">
        <v>5</v>
      </c>
      <c r="B28" s="13" t="s">
        <v>17</v>
      </c>
      <c r="C28" s="9">
        <v>12020.1</v>
      </c>
      <c r="D28" s="9">
        <v>2238.6999999999998</v>
      </c>
    </row>
    <row r="29" spans="1:5" ht="25.5">
      <c r="A29" s="7" t="s">
        <v>18</v>
      </c>
      <c r="B29" s="13" t="s">
        <v>142</v>
      </c>
      <c r="C29" s="9">
        <v>16805.3</v>
      </c>
      <c r="D29" s="9">
        <v>10493.5</v>
      </c>
      <c r="E29" s="16"/>
    </row>
    <row r="30" spans="1:5" ht="25.5">
      <c r="A30" s="7" t="s">
        <v>6</v>
      </c>
      <c r="B30" s="13" t="s">
        <v>143</v>
      </c>
      <c r="C30" s="9">
        <f>SUM(C31:C32)</f>
        <v>24676.6</v>
      </c>
      <c r="D30" s="9">
        <f>SUM(D31:D32)</f>
        <v>0</v>
      </c>
      <c r="E30" s="16"/>
    </row>
    <row r="31" spans="1:5">
      <c r="A31" s="7"/>
      <c r="B31" s="37" t="s">
        <v>19</v>
      </c>
      <c r="C31" s="79">
        <v>23377.8</v>
      </c>
      <c r="D31" s="79"/>
      <c r="E31" s="16"/>
    </row>
    <row r="32" spans="1:5">
      <c r="A32" s="7"/>
      <c r="B32" s="37" t="s">
        <v>20</v>
      </c>
      <c r="C32" s="79">
        <v>1298.8</v>
      </c>
      <c r="D32" s="79"/>
      <c r="E32" s="16"/>
    </row>
    <row r="33" spans="1:5">
      <c r="A33" s="88"/>
      <c r="B33" s="89" t="s">
        <v>21</v>
      </c>
      <c r="C33" s="90">
        <f>SUM(C28:C30)</f>
        <v>53502</v>
      </c>
      <c r="D33" s="90">
        <f>SUM(D28:D30)</f>
        <v>12732.2</v>
      </c>
      <c r="E33" s="16"/>
    </row>
    <row r="34" spans="1:5" s="72" customFormat="1" ht="18.75" customHeight="1">
      <c r="A34" s="5"/>
      <c r="B34" s="127" t="s">
        <v>22</v>
      </c>
      <c r="C34" s="128"/>
      <c r="D34" s="128"/>
    </row>
    <row r="35" spans="1:5" s="72" customFormat="1" ht="12.75">
      <c r="A35" s="7" t="s">
        <v>5</v>
      </c>
      <c r="B35" s="13" t="s">
        <v>23</v>
      </c>
      <c r="C35" s="9">
        <v>340342</v>
      </c>
      <c r="D35" s="9">
        <v>310342</v>
      </c>
    </row>
    <row r="36" spans="1:5" s="72" customFormat="1" ht="12.75">
      <c r="A36" s="7" t="s">
        <v>18</v>
      </c>
      <c r="B36" s="13" t="s">
        <v>24</v>
      </c>
      <c r="C36" s="9">
        <v>4366.3999999999996</v>
      </c>
      <c r="D36" s="9">
        <v>1959.7</v>
      </c>
    </row>
    <row r="37" spans="1:5" s="72" customFormat="1" ht="12.75">
      <c r="A37" s="7" t="s">
        <v>6</v>
      </c>
      <c r="B37" s="13" t="s">
        <v>164</v>
      </c>
      <c r="C37" s="9">
        <v>8944.7000000000007</v>
      </c>
      <c r="D37" s="9">
        <v>0</v>
      </c>
    </row>
    <row r="38" spans="1:5" s="72" customFormat="1" ht="14.25" customHeight="1">
      <c r="A38" s="88"/>
      <c r="B38" s="89" t="s">
        <v>21</v>
      </c>
      <c r="C38" s="90">
        <f>SUM(C35:C37)</f>
        <v>353653.10000000003</v>
      </c>
      <c r="D38" s="90">
        <f>SUM(D35:D37)</f>
        <v>312301.7</v>
      </c>
    </row>
    <row r="39" spans="1:5" s="72" customFormat="1" ht="12" hidden="1" customHeight="1">
      <c r="A39" s="91"/>
      <c r="B39" s="129" t="s">
        <v>112</v>
      </c>
      <c r="C39" s="131"/>
      <c r="D39" s="131"/>
    </row>
    <row r="40" spans="1:5" s="72" customFormat="1" ht="25.5" hidden="1">
      <c r="A40" s="92" t="s">
        <v>5</v>
      </c>
      <c r="B40" s="93" t="s">
        <v>113</v>
      </c>
      <c r="C40" s="94"/>
      <c r="D40" s="94">
        <v>0</v>
      </c>
    </row>
    <row r="41" spans="1:5" s="72" customFormat="1" ht="25.5" hidden="1">
      <c r="A41" s="92" t="s">
        <v>18</v>
      </c>
      <c r="B41" s="93" t="s">
        <v>114</v>
      </c>
      <c r="C41" s="94"/>
      <c r="D41" s="94">
        <v>0</v>
      </c>
    </row>
    <row r="42" spans="1:5" s="72" customFormat="1" ht="12" hidden="1" customHeight="1">
      <c r="A42" s="88"/>
      <c r="B42" s="89" t="s">
        <v>21</v>
      </c>
      <c r="C42" s="90">
        <f>C40+C41</f>
        <v>0</v>
      </c>
      <c r="D42" s="90">
        <v>0</v>
      </c>
    </row>
    <row r="43" spans="1:5" s="72" customFormat="1" ht="12" customHeight="1">
      <c r="A43" s="88"/>
      <c r="B43" s="89" t="s">
        <v>15</v>
      </c>
      <c r="C43" s="90">
        <f>SUM(C33,C38,C42)</f>
        <v>407155.10000000003</v>
      </c>
      <c r="D43" s="90">
        <f>SUM(D33,D38,D42)</f>
        <v>325033.90000000002</v>
      </c>
    </row>
    <row r="44" spans="1:5" ht="15.75">
      <c r="A44" s="50"/>
      <c r="B44" s="4"/>
      <c r="C44" s="4"/>
      <c r="E44" s="55"/>
    </row>
    <row r="45" spans="1:5" ht="30.75" customHeight="1">
      <c r="A45" s="126" t="s">
        <v>144</v>
      </c>
      <c r="B45" s="126"/>
      <c r="C45" s="126"/>
      <c r="D45" s="126"/>
      <c r="E45" s="61"/>
    </row>
    <row r="46" spans="1:5" ht="15.75">
      <c r="A46" s="50"/>
      <c r="B46" s="4"/>
      <c r="C46" s="4"/>
      <c r="D46" s="4"/>
      <c r="E46" s="4"/>
    </row>
    <row r="47" spans="1:5" s="72" customFormat="1" ht="12" customHeight="1">
      <c r="A47" s="5"/>
      <c r="B47" s="127" t="s">
        <v>25</v>
      </c>
      <c r="C47" s="128"/>
      <c r="D47" s="128"/>
    </row>
    <row r="48" spans="1:5" s="72" customFormat="1" ht="12.75">
      <c r="A48" s="7" t="s">
        <v>5</v>
      </c>
      <c r="B48" s="13" t="s">
        <v>26</v>
      </c>
      <c r="C48" s="9">
        <v>13838.2</v>
      </c>
      <c r="D48" s="9">
        <v>4773.1000000000004</v>
      </c>
    </row>
    <row r="49" spans="1:6" s="72" customFormat="1" ht="12" customHeight="1">
      <c r="A49" s="88"/>
      <c r="B49" s="89" t="s">
        <v>21</v>
      </c>
      <c r="C49" s="90">
        <f>SUM(C48)</f>
        <v>13838.2</v>
      </c>
      <c r="D49" s="90">
        <f>SUM(D48)</f>
        <v>4773.1000000000004</v>
      </c>
    </row>
    <row r="50" spans="1:6" s="72" customFormat="1" ht="12" customHeight="1">
      <c r="A50" s="5"/>
      <c r="B50" s="127" t="s">
        <v>27</v>
      </c>
      <c r="C50" s="128"/>
      <c r="D50" s="128"/>
    </row>
    <row r="51" spans="1:6" s="72" customFormat="1" ht="12.75">
      <c r="A51" s="7" t="s">
        <v>5</v>
      </c>
      <c r="B51" s="13" t="s">
        <v>28</v>
      </c>
      <c r="C51" s="9">
        <v>5699.8</v>
      </c>
      <c r="D51" s="9">
        <v>2044.1</v>
      </c>
    </row>
    <row r="52" spans="1:6" s="72" customFormat="1" ht="12" customHeight="1">
      <c r="A52" s="88"/>
      <c r="B52" s="89" t="s">
        <v>21</v>
      </c>
      <c r="C52" s="90">
        <f>SUM(C51)</f>
        <v>5699.8</v>
      </c>
      <c r="D52" s="90">
        <f>SUM(D51)</f>
        <v>2044.1</v>
      </c>
    </row>
    <row r="53" spans="1:6" s="72" customFormat="1" ht="12" customHeight="1">
      <c r="A53" s="73"/>
      <c r="B53" s="127" t="s">
        <v>29</v>
      </c>
      <c r="C53" s="127"/>
      <c r="D53" s="127"/>
      <c r="F53" s="97"/>
    </row>
    <row r="54" spans="1:6" s="72" customFormat="1" ht="12" customHeight="1">
      <c r="A54" s="7" t="s">
        <v>5</v>
      </c>
      <c r="B54" s="13" t="s">
        <v>30</v>
      </c>
      <c r="C54" s="9">
        <v>990</v>
      </c>
      <c r="D54" s="9">
        <v>551.6</v>
      </c>
      <c r="F54" s="97"/>
    </row>
    <row r="55" spans="1:6" ht="12" customHeight="1">
      <c r="A55" s="7" t="s">
        <v>18</v>
      </c>
      <c r="B55" s="13" t="s">
        <v>157</v>
      </c>
      <c r="C55" s="9">
        <f>SUM(C56:C57)</f>
        <v>9730.9</v>
      </c>
      <c r="D55" s="9">
        <f>SUM(D56:D57)</f>
        <v>0</v>
      </c>
      <c r="F55" s="81"/>
    </row>
    <row r="56" spans="1:6" ht="12" customHeight="1">
      <c r="A56" s="7"/>
      <c r="B56" s="37" t="s">
        <v>19</v>
      </c>
      <c r="C56" s="79">
        <v>8000</v>
      </c>
      <c r="D56" s="79">
        <v>0</v>
      </c>
      <c r="F56" s="81"/>
    </row>
    <row r="57" spans="1:6" ht="12" customHeight="1">
      <c r="A57" s="7"/>
      <c r="B57" s="37" t="s">
        <v>20</v>
      </c>
      <c r="C57" s="79">
        <v>1730.9</v>
      </c>
      <c r="D57" s="79">
        <v>0</v>
      </c>
      <c r="F57" s="81"/>
    </row>
    <row r="58" spans="1:6" s="72" customFormat="1" ht="12" customHeight="1">
      <c r="A58" s="88"/>
      <c r="B58" s="89" t="s">
        <v>21</v>
      </c>
      <c r="C58" s="90">
        <f>C54+C55</f>
        <v>10720.9</v>
      </c>
      <c r="D58" s="90">
        <f>D54+D55</f>
        <v>551.6</v>
      </c>
      <c r="F58" s="97"/>
    </row>
    <row r="59" spans="1:6" s="72" customFormat="1" ht="12" customHeight="1">
      <c r="A59" s="88"/>
      <c r="B59" s="89" t="s">
        <v>15</v>
      </c>
      <c r="C59" s="90">
        <f>SUM(C58,C49,C52)</f>
        <v>30258.899999999998</v>
      </c>
      <c r="D59" s="90">
        <f>SUM(D58,D49,D52)</f>
        <v>7368.8000000000011</v>
      </c>
      <c r="F59" s="97"/>
    </row>
    <row r="60" spans="1:6">
      <c r="A60" s="10"/>
      <c r="B60" s="11"/>
      <c r="C60" s="12"/>
      <c r="D60" s="12"/>
      <c r="E60" s="12"/>
      <c r="F60" s="81"/>
    </row>
    <row r="61" spans="1:6" ht="30.75" customHeight="1">
      <c r="A61" s="126" t="s">
        <v>165</v>
      </c>
      <c r="B61" s="126"/>
      <c r="C61" s="126"/>
      <c r="D61" s="126"/>
      <c r="E61" s="61"/>
      <c r="F61" s="81"/>
    </row>
    <row r="62" spans="1:6">
      <c r="A62" s="14"/>
      <c r="B62" s="14"/>
      <c r="C62" s="63"/>
      <c r="D62" s="63"/>
      <c r="E62" s="14"/>
      <c r="F62" s="81"/>
    </row>
    <row r="63" spans="1:6" s="72" customFormat="1" ht="12.75">
      <c r="A63" s="7" t="s">
        <v>5</v>
      </c>
      <c r="B63" s="13" t="s">
        <v>31</v>
      </c>
      <c r="C63" s="9">
        <v>5130.2</v>
      </c>
      <c r="D63" s="54">
        <v>0</v>
      </c>
      <c r="F63" s="97"/>
    </row>
    <row r="64" spans="1:6" s="72" customFormat="1" ht="12.75">
      <c r="A64" s="7" t="s">
        <v>18</v>
      </c>
      <c r="B64" s="13" t="s">
        <v>32</v>
      </c>
      <c r="C64" s="9">
        <v>13789</v>
      </c>
      <c r="D64" s="9">
        <v>7278.2</v>
      </c>
      <c r="F64" s="97"/>
    </row>
    <row r="65" spans="1:4" s="72" customFormat="1" ht="12.75">
      <c r="A65" s="7" t="s">
        <v>6</v>
      </c>
      <c r="B65" s="15" t="s">
        <v>33</v>
      </c>
      <c r="C65" s="9">
        <v>4323.1000000000004</v>
      </c>
      <c r="D65" s="9">
        <v>582.9</v>
      </c>
    </row>
    <row r="66" spans="1:4" s="72" customFormat="1" ht="19.5" customHeight="1">
      <c r="A66" s="7" t="s">
        <v>13</v>
      </c>
      <c r="B66" s="15" t="s">
        <v>34</v>
      </c>
      <c r="C66" s="9">
        <v>315.60000000000002</v>
      </c>
      <c r="D66" s="9">
        <v>0</v>
      </c>
    </row>
    <row r="67" spans="1:4" s="72" customFormat="1" ht="13.5" customHeight="1">
      <c r="A67" s="7" t="s">
        <v>7</v>
      </c>
      <c r="B67" s="15" t="s">
        <v>35</v>
      </c>
      <c r="C67" s="9">
        <v>1410.7</v>
      </c>
      <c r="D67" s="9">
        <v>0</v>
      </c>
    </row>
    <row r="68" spans="1:4" s="72" customFormat="1" ht="12.75">
      <c r="A68" s="7" t="s">
        <v>8</v>
      </c>
      <c r="B68" s="15" t="s">
        <v>36</v>
      </c>
      <c r="C68" s="9">
        <v>17922.900000000001</v>
      </c>
      <c r="D68" s="9">
        <v>642.5</v>
      </c>
    </row>
    <row r="69" spans="1:4" s="72" customFormat="1" ht="12.75">
      <c r="A69" s="7" t="s">
        <v>9</v>
      </c>
      <c r="B69" s="15" t="s">
        <v>37</v>
      </c>
      <c r="C69" s="9">
        <v>0</v>
      </c>
      <c r="D69" s="9">
        <v>0</v>
      </c>
    </row>
    <row r="70" spans="1:4" s="72" customFormat="1" ht="21" customHeight="1">
      <c r="A70" s="7" t="s">
        <v>10</v>
      </c>
      <c r="B70" s="13" t="s">
        <v>154</v>
      </c>
      <c r="C70" s="9">
        <v>1290.5</v>
      </c>
      <c r="D70" s="9">
        <v>0</v>
      </c>
    </row>
    <row r="71" spans="1:4" s="72" customFormat="1" ht="19.5" hidden="1" customHeight="1">
      <c r="A71" s="7" t="s">
        <v>11</v>
      </c>
      <c r="B71" s="13" t="s">
        <v>38</v>
      </c>
      <c r="C71" s="9"/>
      <c r="D71" s="9"/>
    </row>
    <row r="72" spans="1:4" s="72" customFormat="1" ht="19.5" customHeight="1">
      <c r="A72" s="7" t="s">
        <v>11</v>
      </c>
      <c r="B72" s="13" t="s">
        <v>38</v>
      </c>
      <c r="C72" s="9">
        <v>12800</v>
      </c>
      <c r="D72" s="9">
        <v>0</v>
      </c>
    </row>
    <row r="73" spans="1:4" s="72" customFormat="1" ht="19.5" customHeight="1">
      <c r="A73" s="7" t="s">
        <v>12</v>
      </c>
      <c r="B73" s="13" t="s">
        <v>39</v>
      </c>
      <c r="C73" s="9">
        <v>28972</v>
      </c>
      <c r="D73" s="54">
        <v>0</v>
      </c>
    </row>
    <row r="74" spans="1:4" s="72" customFormat="1" ht="12" customHeight="1">
      <c r="A74" s="7" t="s">
        <v>56</v>
      </c>
      <c r="B74" s="8" t="s">
        <v>40</v>
      </c>
      <c r="C74" s="9">
        <v>7797.6</v>
      </c>
      <c r="D74" s="9">
        <v>2750.5</v>
      </c>
    </row>
    <row r="75" spans="1:4" s="72" customFormat="1" ht="12" hidden="1" customHeight="1">
      <c r="A75" s="7" t="s">
        <v>59</v>
      </c>
      <c r="B75" s="8"/>
      <c r="C75" s="9"/>
      <c r="D75" s="9"/>
    </row>
    <row r="76" spans="1:4" s="72" customFormat="1" ht="12" hidden="1" customHeight="1">
      <c r="A76" s="7"/>
      <c r="B76" s="37"/>
      <c r="C76" s="79"/>
      <c r="D76" s="79"/>
    </row>
    <row r="77" spans="1:4" s="72" customFormat="1" ht="12" hidden="1" customHeight="1">
      <c r="A77" s="7"/>
      <c r="B77" s="37"/>
      <c r="C77" s="79"/>
      <c r="D77" s="79"/>
    </row>
    <row r="78" spans="1:4" s="72" customFormat="1" ht="25.5" hidden="1" customHeight="1">
      <c r="A78" s="7" t="s">
        <v>111</v>
      </c>
      <c r="B78" s="74"/>
      <c r="C78" s="9"/>
      <c r="D78" s="9"/>
    </row>
    <row r="79" spans="1:4" s="72" customFormat="1" ht="12.75" hidden="1" customHeight="1">
      <c r="A79" s="7"/>
      <c r="B79" s="37"/>
      <c r="C79" s="79"/>
      <c r="D79" s="80"/>
    </row>
    <row r="80" spans="1:4" s="72" customFormat="1" ht="12.75" hidden="1" customHeight="1">
      <c r="A80" s="7"/>
      <c r="B80" s="37"/>
      <c r="C80" s="79"/>
      <c r="D80" s="80"/>
    </row>
    <row r="81" spans="1:5" ht="12.75" customHeight="1">
      <c r="A81" s="7" t="s">
        <v>14</v>
      </c>
      <c r="B81" s="13" t="s">
        <v>145</v>
      </c>
      <c r="C81" s="9">
        <f>SUM(C82:C83)</f>
        <v>9080.4</v>
      </c>
      <c r="D81" s="9">
        <f>SUM(D82:D83)</f>
        <v>0</v>
      </c>
    </row>
    <row r="82" spans="1:5" ht="12.75" customHeight="1">
      <c r="A82" s="7"/>
      <c r="B82" s="37" t="s">
        <v>19</v>
      </c>
      <c r="C82" s="79">
        <v>8041.3</v>
      </c>
      <c r="D82" s="79"/>
      <c r="E82" s="16"/>
    </row>
    <row r="83" spans="1:5" ht="12.75" customHeight="1">
      <c r="A83" s="7"/>
      <c r="B83" s="37" t="s">
        <v>20</v>
      </c>
      <c r="C83" s="79">
        <v>1039.0999999999999</v>
      </c>
      <c r="D83" s="79"/>
      <c r="E83" s="16"/>
    </row>
    <row r="84" spans="1:5" s="72" customFormat="1" ht="12" customHeight="1">
      <c r="A84" s="88"/>
      <c r="B84" s="89" t="s">
        <v>15</v>
      </c>
      <c r="C84" s="90">
        <f>SUM(C63:C81)</f>
        <v>102832</v>
      </c>
      <c r="D84" s="90">
        <f>SUM(D63:D81)</f>
        <v>11254.099999999999</v>
      </c>
    </row>
    <row r="85" spans="1:5">
      <c r="A85" s="16"/>
      <c r="B85" s="17"/>
      <c r="C85" s="18"/>
      <c r="D85" s="18"/>
      <c r="E85" s="59"/>
    </row>
    <row r="86" spans="1:5" ht="15.75">
      <c r="A86" s="126" t="s">
        <v>146</v>
      </c>
      <c r="B86" s="126"/>
      <c r="C86" s="126"/>
      <c r="D86" s="126"/>
    </row>
    <row r="87" spans="1:5" ht="15.75">
      <c r="A87" s="3"/>
      <c r="B87" s="86"/>
      <c r="C87" s="52"/>
      <c r="D87" s="52"/>
    </row>
    <row r="88" spans="1:5">
      <c r="A88" s="5"/>
      <c r="B88" s="127" t="s">
        <v>147</v>
      </c>
      <c r="C88" s="128"/>
      <c r="D88" s="128"/>
    </row>
    <row r="89" spans="1:5" ht="26.25">
      <c r="A89" s="7" t="s">
        <v>5</v>
      </c>
      <c r="B89" s="8" t="s">
        <v>148</v>
      </c>
      <c r="C89" s="9">
        <f>1500</f>
        <v>1500</v>
      </c>
      <c r="D89" s="9">
        <v>0</v>
      </c>
    </row>
    <row r="90" spans="1:5">
      <c r="A90" s="7" t="s">
        <v>18</v>
      </c>
      <c r="B90" s="8" t="s">
        <v>149</v>
      </c>
      <c r="C90" s="9">
        <v>400</v>
      </c>
      <c r="D90" s="9">
        <v>0</v>
      </c>
    </row>
    <row r="91" spans="1:5" ht="26.25">
      <c r="A91" s="7" t="s">
        <v>6</v>
      </c>
      <c r="B91" s="8" t="s">
        <v>150</v>
      </c>
      <c r="C91" s="9">
        <v>25</v>
      </c>
      <c r="D91" s="9">
        <v>0</v>
      </c>
    </row>
    <row r="92" spans="1:5">
      <c r="A92" s="88"/>
      <c r="B92" s="89" t="s">
        <v>21</v>
      </c>
      <c r="C92" s="90">
        <f>SUM(C89:C91)</f>
        <v>1925</v>
      </c>
      <c r="D92" s="90">
        <f>SUM(D89:D91)</f>
        <v>0</v>
      </c>
    </row>
    <row r="93" spans="1:5" ht="30" customHeight="1">
      <c r="A93" s="95"/>
      <c r="B93" s="129" t="s">
        <v>151</v>
      </c>
      <c r="C93" s="129"/>
      <c r="D93" s="129"/>
    </row>
    <row r="94" spans="1:5" ht="38.25">
      <c r="A94" s="7" t="s">
        <v>5</v>
      </c>
      <c r="B94" s="13" t="s">
        <v>152</v>
      </c>
      <c r="C94" s="9">
        <v>1500</v>
      </c>
      <c r="D94" s="9">
        <v>0</v>
      </c>
    </row>
    <row r="95" spans="1:5" ht="25.5">
      <c r="A95" s="7" t="s">
        <v>18</v>
      </c>
      <c r="B95" s="13" t="s">
        <v>153</v>
      </c>
      <c r="C95" s="9">
        <v>25</v>
      </c>
      <c r="D95" s="9">
        <v>0</v>
      </c>
    </row>
    <row r="96" spans="1:5">
      <c r="A96" s="88"/>
      <c r="B96" s="89" t="s">
        <v>21</v>
      </c>
      <c r="C96" s="90">
        <f>SUM(C94:C95)</f>
        <v>1525</v>
      </c>
      <c r="D96" s="90">
        <f>SUM(D94:D95)</f>
        <v>0</v>
      </c>
    </row>
    <row r="97" spans="1:5">
      <c r="A97" s="88"/>
      <c r="B97" s="89" t="s">
        <v>15</v>
      </c>
      <c r="C97" s="90">
        <f>SUM(C92,C96)</f>
        <v>3450</v>
      </c>
      <c r="D97" s="90">
        <f>SUM(D92,D96)</f>
        <v>0</v>
      </c>
    </row>
    <row r="98" spans="1:5">
      <c r="A98" s="10"/>
      <c r="B98" s="11"/>
      <c r="C98" s="38"/>
      <c r="D98" s="38"/>
    </row>
    <row r="99" spans="1:5">
      <c r="A99" s="56"/>
      <c r="B99" s="58"/>
      <c r="C99" s="57"/>
      <c r="E99" s="55"/>
    </row>
    <row r="100" spans="1:5" ht="15.75">
      <c r="A100" s="143" t="s">
        <v>41</v>
      </c>
      <c r="B100" s="143"/>
      <c r="C100" s="143"/>
      <c r="D100" s="143"/>
    </row>
    <row r="101" spans="1:5">
      <c r="A101" s="144" t="s">
        <v>2</v>
      </c>
      <c r="B101" s="144"/>
      <c r="C101" s="144"/>
      <c r="D101" s="144"/>
    </row>
    <row r="102" spans="1:5">
      <c r="A102" s="19"/>
      <c r="B102" s="20"/>
      <c r="C102" s="64"/>
    </row>
    <row r="103" spans="1:5" s="60" customFormat="1" ht="34.5" customHeight="1">
      <c r="A103" s="143" t="s">
        <v>167</v>
      </c>
      <c r="B103" s="143"/>
      <c r="C103" s="143"/>
      <c r="D103" s="143"/>
    </row>
    <row r="104" spans="1:5" s="60" customFormat="1" ht="15.75" customHeight="1">
      <c r="A104" s="21"/>
      <c r="B104" s="22"/>
      <c r="C104" s="22"/>
      <c r="D104" s="51"/>
    </row>
    <row r="105" spans="1:5" s="60" customFormat="1" ht="15" customHeight="1">
      <c r="A105" s="152" t="s">
        <v>3</v>
      </c>
      <c r="B105" s="155" t="s">
        <v>4</v>
      </c>
      <c r="C105" s="149" t="s">
        <v>166</v>
      </c>
      <c r="D105" s="149" t="s">
        <v>107</v>
      </c>
    </row>
    <row r="106" spans="1:5" s="60" customFormat="1" ht="15" customHeight="1">
      <c r="A106" s="153"/>
      <c r="B106" s="156"/>
      <c r="C106" s="150"/>
      <c r="D106" s="150"/>
    </row>
    <row r="107" spans="1:5" s="60" customFormat="1">
      <c r="A107" s="153"/>
      <c r="B107" s="156"/>
      <c r="C107" s="150"/>
      <c r="D107" s="150"/>
    </row>
    <row r="108" spans="1:5" s="60" customFormat="1">
      <c r="A108" s="154"/>
      <c r="B108" s="157"/>
      <c r="C108" s="151"/>
      <c r="D108" s="151"/>
    </row>
    <row r="109" spans="1:5" s="60" customFormat="1">
      <c r="A109" s="23" t="s">
        <v>5</v>
      </c>
      <c r="B109" s="24">
        <v>2</v>
      </c>
      <c r="C109" s="23" t="s">
        <v>6</v>
      </c>
      <c r="D109" s="24" t="s">
        <v>10</v>
      </c>
    </row>
    <row r="110" spans="1:5" s="60" customFormat="1">
      <c r="A110" s="23"/>
      <c r="B110" s="145" t="s">
        <v>42</v>
      </c>
      <c r="C110" s="146"/>
      <c r="D110" s="146"/>
    </row>
    <row r="111" spans="1:5" s="60" customFormat="1">
      <c r="A111" s="25" t="s">
        <v>5</v>
      </c>
      <c r="B111" s="26" t="s">
        <v>43</v>
      </c>
      <c r="C111" s="27">
        <v>300</v>
      </c>
      <c r="D111" s="27">
        <v>0</v>
      </c>
    </row>
    <row r="112" spans="1:5" s="60" customFormat="1">
      <c r="A112" s="28"/>
      <c r="B112" s="29" t="s">
        <v>15</v>
      </c>
      <c r="C112" s="30">
        <f t="shared" ref="C112:D112" si="1">SUM(C111)</f>
        <v>300</v>
      </c>
      <c r="D112" s="30">
        <f t="shared" si="1"/>
        <v>0</v>
      </c>
    </row>
    <row r="113" spans="1:4" s="60" customFormat="1">
      <c r="A113" s="31"/>
      <c r="B113" s="32"/>
      <c r="C113" s="33"/>
      <c r="D113" s="34"/>
    </row>
    <row r="114" spans="1:4" s="60" customFormat="1" ht="30" customHeight="1">
      <c r="A114" s="143" t="s">
        <v>116</v>
      </c>
      <c r="B114" s="143"/>
      <c r="C114" s="143"/>
      <c r="D114" s="143"/>
    </row>
    <row r="115" spans="1:4" s="60" customFormat="1">
      <c r="A115" s="35"/>
      <c r="B115" s="35"/>
      <c r="C115" s="35"/>
      <c r="D115" s="35"/>
    </row>
    <row r="116" spans="1:4" s="75" customFormat="1" ht="12.75">
      <c r="A116" s="65"/>
      <c r="B116" s="145" t="s">
        <v>44</v>
      </c>
      <c r="C116" s="146"/>
      <c r="D116" s="146"/>
    </row>
    <row r="117" spans="1:4" s="75" customFormat="1" ht="12.75">
      <c r="A117" s="25" t="s">
        <v>5</v>
      </c>
      <c r="B117" s="36" t="s">
        <v>45</v>
      </c>
      <c r="C117" s="76">
        <f>SUM(C118:C119)</f>
        <v>10029.9</v>
      </c>
      <c r="D117" s="76">
        <f t="shared" ref="D117" si="2">SUM(D118:D119)</f>
        <v>4144.1730000000007</v>
      </c>
    </row>
    <row r="118" spans="1:4" s="78" customFormat="1" ht="12.75">
      <c r="A118" s="66"/>
      <c r="B118" s="37" t="s">
        <v>19</v>
      </c>
      <c r="C118" s="77">
        <v>9928.7999999999993</v>
      </c>
      <c r="D118" s="77">
        <v>4140.0730000000003</v>
      </c>
    </row>
    <row r="119" spans="1:4" s="78" customFormat="1" ht="12.75">
      <c r="A119" s="66"/>
      <c r="B119" s="37" t="s">
        <v>20</v>
      </c>
      <c r="C119" s="77">
        <v>101.1</v>
      </c>
      <c r="D119" s="77">
        <v>4.0999999999999996</v>
      </c>
    </row>
    <row r="120" spans="1:4" s="75" customFormat="1" ht="12.75">
      <c r="A120" s="28"/>
      <c r="B120" s="29" t="s">
        <v>21</v>
      </c>
      <c r="C120" s="30">
        <f t="shared" ref="C120:D120" si="3">SUM(C117)</f>
        <v>10029.9</v>
      </c>
      <c r="D120" s="30">
        <f t="shared" si="3"/>
        <v>4144.1730000000007</v>
      </c>
    </row>
    <row r="121" spans="1:4" s="75" customFormat="1" ht="27.75" customHeight="1">
      <c r="A121" s="65"/>
      <c r="B121" s="145" t="s">
        <v>46</v>
      </c>
      <c r="C121" s="146"/>
      <c r="D121" s="146"/>
    </row>
    <row r="122" spans="1:4" s="75" customFormat="1" ht="25.5">
      <c r="A122" s="25" t="s">
        <v>5</v>
      </c>
      <c r="B122" s="36" t="s">
        <v>47</v>
      </c>
      <c r="C122" s="76">
        <f>SUM(C123:C124)</f>
        <v>58258.400000000001</v>
      </c>
      <c r="D122" s="76">
        <f t="shared" ref="D122" si="4">SUM(D123:D124)</f>
        <v>57733.600000000006</v>
      </c>
    </row>
    <row r="123" spans="1:4" s="78" customFormat="1" ht="12.75">
      <c r="A123" s="66"/>
      <c r="B123" s="37" t="s">
        <v>19</v>
      </c>
      <c r="C123" s="77">
        <v>57675.8</v>
      </c>
      <c r="D123" s="77">
        <v>57675.8</v>
      </c>
    </row>
    <row r="124" spans="1:4" s="78" customFormat="1" ht="12.75">
      <c r="A124" s="66"/>
      <c r="B124" s="37" t="s">
        <v>20</v>
      </c>
      <c r="C124" s="77">
        <v>582.6</v>
      </c>
      <c r="D124" s="77">
        <v>57.8</v>
      </c>
    </row>
    <row r="125" spans="1:4" s="75" customFormat="1" ht="12.75">
      <c r="A125" s="28"/>
      <c r="B125" s="29" t="s">
        <v>21</v>
      </c>
      <c r="C125" s="30">
        <f t="shared" ref="C125:D125" si="5">SUM(C122)</f>
        <v>58258.400000000001</v>
      </c>
      <c r="D125" s="30">
        <f t="shared" si="5"/>
        <v>57733.600000000006</v>
      </c>
    </row>
    <row r="126" spans="1:4" s="75" customFormat="1" ht="12.75" hidden="1">
      <c r="A126" s="67"/>
      <c r="B126" s="147" t="s">
        <v>48</v>
      </c>
      <c r="C126" s="147"/>
      <c r="D126" s="147"/>
    </row>
    <row r="127" spans="1:4" s="75" customFormat="1" ht="12.75" hidden="1">
      <c r="A127" s="25" t="s">
        <v>5</v>
      </c>
      <c r="B127" s="36" t="s">
        <v>49</v>
      </c>
      <c r="C127" s="77">
        <f>C130</f>
        <v>0</v>
      </c>
      <c r="D127" s="77">
        <f t="shared" ref="D127" si="6">D130</f>
        <v>0</v>
      </c>
    </row>
    <row r="128" spans="1:4" s="75" customFormat="1" ht="12.75" hidden="1">
      <c r="A128" s="67"/>
      <c r="B128" s="37" t="s">
        <v>19</v>
      </c>
      <c r="C128" s="77"/>
      <c r="D128" s="77"/>
    </row>
    <row r="129" spans="1:5" s="75" customFormat="1" ht="12.75" hidden="1">
      <c r="A129" s="67"/>
      <c r="B129" s="37" t="s">
        <v>20</v>
      </c>
      <c r="C129" s="77"/>
      <c r="D129" s="77"/>
    </row>
    <row r="130" spans="1:5" s="75" customFormat="1" ht="12.75" hidden="1">
      <c r="A130" s="28"/>
      <c r="B130" s="29" t="s">
        <v>21</v>
      </c>
      <c r="C130" s="30">
        <f>SUM(C128:C129)</f>
        <v>0</v>
      </c>
      <c r="D130" s="30">
        <f>SUM(D128:D129)</f>
        <v>0</v>
      </c>
    </row>
    <row r="131" spans="1:5" s="75" customFormat="1" ht="12.75">
      <c r="A131" s="28"/>
      <c r="B131" s="29" t="s">
        <v>15</v>
      </c>
      <c r="C131" s="30">
        <f>SUM(C120,C125,C130)</f>
        <v>68288.3</v>
      </c>
      <c r="D131" s="30">
        <f t="shared" ref="D131" si="7">SUM(D120,D125,D130)</f>
        <v>61877.773000000008</v>
      </c>
    </row>
    <row r="132" spans="1:5" s="60" customFormat="1">
      <c r="C132" s="69"/>
      <c r="D132" s="69"/>
    </row>
    <row r="133" spans="1:5" ht="15.75">
      <c r="A133" s="136" t="s">
        <v>50</v>
      </c>
      <c r="B133" s="136"/>
      <c r="C133" s="136"/>
      <c r="D133" s="136"/>
      <c r="E133" s="99"/>
    </row>
    <row r="134" spans="1:5" ht="15.75">
      <c r="A134" s="148" t="s">
        <v>2</v>
      </c>
      <c r="B134" s="148"/>
      <c r="C134" s="148"/>
      <c r="D134" s="148"/>
      <c r="E134" s="99"/>
    </row>
    <row r="135" spans="1:5" ht="15.75">
      <c r="A135" s="16"/>
      <c r="B135" s="100"/>
      <c r="C135" s="101"/>
      <c r="E135" s="99"/>
    </row>
    <row r="136" spans="1:5" ht="29.25" customHeight="1">
      <c r="A136" s="126" t="s">
        <v>123</v>
      </c>
      <c r="B136" s="126"/>
      <c r="C136" s="126"/>
      <c r="D136" s="126"/>
      <c r="E136" s="102"/>
    </row>
    <row r="137" spans="1:5" ht="15.75">
      <c r="A137" s="103"/>
      <c r="B137" s="98"/>
      <c r="C137" s="98"/>
      <c r="D137" s="52"/>
      <c r="E137" s="99"/>
    </row>
    <row r="138" spans="1:5" s="72" customFormat="1" ht="12" customHeight="1">
      <c r="A138" s="160" t="s">
        <v>3</v>
      </c>
      <c r="B138" s="161" t="s">
        <v>4</v>
      </c>
      <c r="C138" s="138" t="s">
        <v>179</v>
      </c>
      <c r="D138" s="138" t="s">
        <v>108</v>
      </c>
      <c r="E138" s="104"/>
    </row>
    <row r="139" spans="1:5" s="72" customFormat="1" ht="15" customHeight="1">
      <c r="A139" s="160"/>
      <c r="B139" s="161"/>
      <c r="C139" s="138"/>
      <c r="D139" s="138"/>
      <c r="E139" s="104"/>
    </row>
    <row r="140" spans="1:5" s="72" customFormat="1" ht="25.5" customHeight="1">
      <c r="A140" s="160"/>
      <c r="B140" s="161"/>
      <c r="C140" s="138"/>
      <c r="D140" s="138"/>
      <c r="E140" s="104"/>
    </row>
    <row r="141" spans="1:5" s="72" customFormat="1" ht="12" customHeight="1">
      <c r="A141" s="5" t="s">
        <v>5</v>
      </c>
      <c r="B141" s="6">
        <v>2</v>
      </c>
      <c r="C141" s="5" t="s">
        <v>6</v>
      </c>
      <c r="D141" s="5" t="s">
        <v>13</v>
      </c>
      <c r="E141" s="104"/>
    </row>
    <row r="142" spans="1:5" ht="24.75" customHeight="1">
      <c r="A142" s="105"/>
      <c r="B142" s="130" t="s">
        <v>51</v>
      </c>
      <c r="C142" s="130"/>
      <c r="D142" s="130"/>
      <c r="E142" s="99"/>
    </row>
    <row r="143" spans="1:5" s="81" customFormat="1" ht="76.5">
      <c r="A143" s="7" t="s">
        <v>5</v>
      </c>
      <c r="B143" s="106" t="s">
        <v>52</v>
      </c>
      <c r="C143" s="9">
        <f>SUM(C144:C147)</f>
        <v>532611</v>
      </c>
      <c r="D143" s="9">
        <f>SUM(D144:D147)</f>
        <v>284734.59999999998</v>
      </c>
      <c r="E143" s="107"/>
    </row>
    <row r="144" spans="1:5" s="82" customFormat="1" ht="25.5">
      <c r="A144" s="7"/>
      <c r="B144" s="15" t="s">
        <v>124</v>
      </c>
      <c r="C144" s="9">
        <v>61633.1</v>
      </c>
      <c r="D144" s="9">
        <v>27820.6</v>
      </c>
      <c r="E144" s="108"/>
    </row>
    <row r="145" spans="1:6" s="82" customFormat="1" ht="25.5">
      <c r="A145" s="7"/>
      <c r="B145" s="15" t="s">
        <v>125</v>
      </c>
      <c r="C145" s="9">
        <v>340903.2</v>
      </c>
      <c r="D145" s="9">
        <v>187764</v>
      </c>
      <c r="E145" s="108"/>
    </row>
    <row r="146" spans="1:6" s="82" customFormat="1" ht="25.5">
      <c r="A146" s="7"/>
      <c r="B146" s="109" t="s">
        <v>127</v>
      </c>
      <c r="C146" s="9">
        <v>77295.5</v>
      </c>
      <c r="D146" s="9">
        <v>42550</v>
      </c>
      <c r="E146" s="108"/>
    </row>
    <row r="147" spans="1:6" s="82" customFormat="1" ht="28.5" customHeight="1">
      <c r="A147" s="7"/>
      <c r="B147" s="15" t="s">
        <v>126</v>
      </c>
      <c r="C147" s="9">
        <v>52779.199999999997</v>
      </c>
      <c r="D147" s="9">
        <v>26600</v>
      </c>
      <c r="E147" s="108"/>
    </row>
    <row r="148" spans="1:6" s="83" customFormat="1" ht="18.75" customHeight="1">
      <c r="A148" s="7" t="s">
        <v>18</v>
      </c>
      <c r="B148" s="109" t="s">
        <v>109</v>
      </c>
      <c r="C148" s="9">
        <v>11295.1</v>
      </c>
      <c r="D148" s="9">
        <v>1195.7</v>
      </c>
      <c r="E148" s="108"/>
    </row>
    <row r="149" spans="1:6" s="83" customFormat="1" ht="24.75" customHeight="1">
      <c r="A149" s="7" t="s">
        <v>6</v>
      </c>
      <c r="B149" s="110" t="s">
        <v>53</v>
      </c>
      <c r="C149" s="9">
        <f>SUM(C150:C151)</f>
        <v>5202.8</v>
      </c>
      <c r="D149" s="9">
        <f>SUM(D150:D151)</f>
        <v>0</v>
      </c>
      <c r="E149" s="108"/>
    </row>
    <row r="150" spans="1:6" s="83" customFormat="1" ht="15.75">
      <c r="A150" s="111"/>
      <c r="B150" s="112" t="s">
        <v>19</v>
      </c>
      <c r="C150" s="9">
        <v>5197.5</v>
      </c>
      <c r="D150" s="9">
        <v>0</v>
      </c>
      <c r="E150" s="108"/>
    </row>
    <row r="151" spans="1:6" s="83" customFormat="1" ht="15.75">
      <c r="A151" s="111"/>
      <c r="B151" s="112" t="s">
        <v>20</v>
      </c>
      <c r="C151" s="9">
        <v>5.3</v>
      </c>
      <c r="D151" s="9">
        <v>0</v>
      </c>
      <c r="E151" s="108"/>
    </row>
    <row r="152" spans="1:6" s="83" customFormat="1" ht="25.5">
      <c r="A152" s="7" t="s">
        <v>13</v>
      </c>
      <c r="B152" s="109" t="s">
        <v>110</v>
      </c>
      <c r="C152" s="9">
        <v>50</v>
      </c>
      <c r="D152" s="9">
        <v>50</v>
      </c>
      <c r="E152" s="108"/>
    </row>
    <row r="153" spans="1:6" s="83" customFormat="1" ht="15.75">
      <c r="A153" s="7" t="s">
        <v>7</v>
      </c>
      <c r="B153" s="113" t="s">
        <v>54</v>
      </c>
      <c r="C153" s="9">
        <v>121</v>
      </c>
      <c r="D153" s="9">
        <v>101.1</v>
      </c>
      <c r="E153" s="108"/>
    </row>
    <row r="154" spans="1:6" s="83" customFormat="1" ht="15.75">
      <c r="A154" s="7" t="s">
        <v>8</v>
      </c>
      <c r="B154" s="109" t="s">
        <v>128</v>
      </c>
      <c r="C154" s="9">
        <v>857.5</v>
      </c>
      <c r="D154" s="9">
        <v>35</v>
      </c>
      <c r="E154" s="108"/>
    </row>
    <row r="155" spans="1:6" s="85" customFormat="1" ht="15.75">
      <c r="A155" s="7" t="s">
        <v>9</v>
      </c>
      <c r="B155" s="109" t="s">
        <v>55</v>
      </c>
      <c r="C155" s="9">
        <v>128</v>
      </c>
      <c r="D155" s="9">
        <v>82.1</v>
      </c>
      <c r="E155" s="104"/>
    </row>
    <row r="156" spans="1:6" s="85" customFormat="1" ht="51">
      <c r="A156" s="7" t="s">
        <v>10</v>
      </c>
      <c r="B156" s="113" t="s">
        <v>117</v>
      </c>
      <c r="C156" s="9">
        <v>1149.5999999999999</v>
      </c>
      <c r="D156" s="9">
        <v>192</v>
      </c>
      <c r="E156" s="104"/>
    </row>
    <row r="157" spans="1:6" s="85" customFormat="1" ht="15.75" customHeight="1">
      <c r="A157" s="7" t="s">
        <v>11</v>
      </c>
      <c r="B157" s="15" t="s">
        <v>118</v>
      </c>
      <c r="C157" s="9">
        <v>264</v>
      </c>
      <c r="D157" s="9">
        <v>0</v>
      </c>
      <c r="E157" s="104"/>
    </row>
    <row r="158" spans="1:6" s="85" customFormat="1" ht="51">
      <c r="A158" s="7" t="s">
        <v>12</v>
      </c>
      <c r="B158" s="113" t="s">
        <v>129</v>
      </c>
      <c r="C158" s="9">
        <v>6563.5</v>
      </c>
      <c r="D158" s="9">
        <v>3163.6</v>
      </c>
      <c r="E158" s="104"/>
      <c r="F158" s="104"/>
    </row>
    <row r="159" spans="1:6" s="85" customFormat="1" ht="25.5">
      <c r="A159" s="7" t="s">
        <v>56</v>
      </c>
      <c r="B159" s="113" t="s">
        <v>57</v>
      </c>
      <c r="C159" s="9">
        <v>26147.4</v>
      </c>
      <c r="D159" s="9">
        <v>15586</v>
      </c>
      <c r="E159" s="104"/>
      <c r="F159" s="84"/>
    </row>
    <row r="160" spans="1:6" s="85" customFormat="1" ht="27.75" customHeight="1">
      <c r="A160" s="7" t="s">
        <v>14</v>
      </c>
      <c r="B160" s="114" t="s">
        <v>119</v>
      </c>
      <c r="C160" s="9">
        <v>602.6</v>
      </c>
      <c r="D160" s="9">
        <v>602.29999999999995</v>
      </c>
      <c r="E160" s="104"/>
    </row>
    <row r="161" spans="1:5" s="85" customFormat="1" ht="24" hidden="1">
      <c r="A161" s="7" t="s">
        <v>58</v>
      </c>
      <c r="B161" s="115" t="s">
        <v>155</v>
      </c>
      <c r="C161" s="9">
        <f>SUM(C162:C163)</f>
        <v>0</v>
      </c>
      <c r="D161" s="9">
        <f>SUM(D162:D163)</f>
        <v>0</v>
      </c>
      <c r="E161" s="104"/>
    </row>
    <row r="162" spans="1:5" s="85" customFormat="1" ht="15.75" hidden="1">
      <c r="A162" s="111"/>
      <c r="B162" s="116" t="s">
        <v>19</v>
      </c>
      <c r="C162" s="9"/>
      <c r="D162" s="9"/>
      <c r="E162" s="104"/>
    </row>
    <row r="163" spans="1:5" s="85" customFormat="1" ht="15.75" hidden="1">
      <c r="A163" s="111"/>
      <c r="B163" s="116" t="s">
        <v>20</v>
      </c>
      <c r="C163" s="9"/>
      <c r="D163" s="9"/>
      <c r="E163" s="104"/>
    </row>
    <row r="164" spans="1:5" s="85" customFormat="1" ht="26.25">
      <c r="A164" s="111" t="s">
        <v>58</v>
      </c>
      <c r="B164" s="117" t="s">
        <v>177</v>
      </c>
      <c r="C164" s="9">
        <f>SUM(C165:C166)</f>
        <v>7652.5</v>
      </c>
      <c r="D164" s="9">
        <f>SUM(D165:D166)</f>
        <v>0</v>
      </c>
      <c r="E164" s="104"/>
    </row>
    <row r="165" spans="1:5" s="85" customFormat="1" ht="15.75">
      <c r="A165" s="111"/>
      <c r="B165" s="116" t="s">
        <v>19</v>
      </c>
      <c r="C165" s="9">
        <v>7644.8</v>
      </c>
      <c r="D165" s="9">
        <v>0</v>
      </c>
      <c r="E165" s="104"/>
    </row>
    <row r="166" spans="1:5" s="85" customFormat="1" ht="15.75">
      <c r="A166" s="111"/>
      <c r="B166" s="116" t="s">
        <v>20</v>
      </c>
      <c r="C166" s="9">
        <v>7.7</v>
      </c>
      <c r="D166" s="9">
        <v>0</v>
      </c>
      <c r="E166" s="104"/>
    </row>
    <row r="167" spans="1:5" s="85" customFormat="1" ht="26.25">
      <c r="A167" s="7" t="s">
        <v>59</v>
      </c>
      <c r="B167" s="117" t="s">
        <v>132</v>
      </c>
      <c r="C167" s="9">
        <f>SUM(C168:C170)</f>
        <v>1001.1</v>
      </c>
      <c r="D167" s="9">
        <f>SUM(D168:D170)</f>
        <v>738.40000000000009</v>
      </c>
      <c r="E167" s="104"/>
    </row>
    <row r="168" spans="1:5" s="85" customFormat="1" ht="15.75" hidden="1">
      <c r="A168" s="7"/>
      <c r="B168" s="118" t="s">
        <v>131</v>
      </c>
      <c r="C168" s="9"/>
      <c r="D168" s="9"/>
      <c r="E168" s="104"/>
    </row>
    <row r="169" spans="1:5" s="85" customFormat="1" ht="15.75">
      <c r="A169" s="7"/>
      <c r="B169" s="116" t="s">
        <v>19</v>
      </c>
      <c r="C169" s="9">
        <v>1000</v>
      </c>
      <c r="D169" s="9">
        <v>737.7</v>
      </c>
      <c r="E169" s="104"/>
    </row>
    <row r="170" spans="1:5" s="85" customFormat="1" ht="15.75">
      <c r="A170" s="7"/>
      <c r="B170" s="116" t="s">
        <v>20</v>
      </c>
      <c r="C170" s="9">
        <v>1.1000000000000001</v>
      </c>
      <c r="D170" s="9">
        <v>0.7</v>
      </c>
      <c r="E170" s="104"/>
    </row>
    <row r="171" spans="1:5" s="85" customFormat="1" ht="15.75">
      <c r="A171" s="7" t="s">
        <v>133</v>
      </c>
      <c r="B171" s="113" t="s">
        <v>134</v>
      </c>
      <c r="C171" s="9">
        <v>170</v>
      </c>
      <c r="D171" s="9">
        <v>40</v>
      </c>
      <c r="E171" s="104"/>
    </row>
    <row r="172" spans="1:5" s="85" customFormat="1" ht="25.5">
      <c r="A172" s="7" t="s">
        <v>111</v>
      </c>
      <c r="B172" s="113" t="s">
        <v>168</v>
      </c>
      <c r="C172" s="9">
        <f>SUM(C173:C174)</f>
        <v>34277.4</v>
      </c>
      <c r="D172" s="9">
        <f>SUM(D173:D174)</f>
        <v>0</v>
      </c>
      <c r="E172" s="104"/>
    </row>
    <row r="173" spans="1:5" s="85" customFormat="1" ht="15.75">
      <c r="A173" s="7"/>
      <c r="B173" s="116" t="s">
        <v>19</v>
      </c>
      <c r="C173" s="9">
        <v>27551</v>
      </c>
      <c r="D173" s="9">
        <v>0</v>
      </c>
      <c r="E173" s="104"/>
    </row>
    <row r="174" spans="1:5" s="85" customFormat="1" ht="15.75">
      <c r="A174" s="7"/>
      <c r="B174" s="116" t="s">
        <v>20</v>
      </c>
      <c r="C174" s="9">
        <v>6726.4</v>
      </c>
      <c r="D174" s="9">
        <v>0</v>
      </c>
      <c r="E174" s="104"/>
    </row>
    <row r="175" spans="1:5" s="85" customFormat="1" ht="25.5" hidden="1">
      <c r="A175" s="7" t="s">
        <v>111</v>
      </c>
      <c r="B175" s="113" t="s">
        <v>135</v>
      </c>
      <c r="C175" s="9">
        <f>SUM(C176:C177)</f>
        <v>0</v>
      </c>
      <c r="D175" s="9">
        <f>SUM(D176:D177)</f>
        <v>0</v>
      </c>
      <c r="E175" s="104"/>
    </row>
    <row r="176" spans="1:5" s="85" customFormat="1" ht="15.75" hidden="1">
      <c r="A176" s="7"/>
      <c r="B176" s="116" t="s">
        <v>19</v>
      </c>
      <c r="C176" s="9"/>
      <c r="D176" s="9"/>
      <c r="E176" s="104"/>
    </row>
    <row r="177" spans="1:5" s="85" customFormat="1" ht="15.75" hidden="1">
      <c r="A177" s="7"/>
      <c r="B177" s="116" t="s">
        <v>20</v>
      </c>
      <c r="C177" s="9"/>
      <c r="D177" s="9"/>
      <c r="E177" s="104"/>
    </row>
    <row r="178" spans="1:5" s="85" customFormat="1" ht="25.5" hidden="1">
      <c r="A178" s="7" t="s">
        <v>115</v>
      </c>
      <c r="B178" s="113" t="s">
        <v>136</v>
      </c>
      <c r="C178" s="9">
        <f>SUM(C179:C180)</f>
        <v>0</v>
      </c>
      <c r="D178" s="9">
        <f>SUM(D179:D180)</f>
        <v>0</v>
      </c>
      <c r="E178" s="104"/>
    </row>
    <row r="179" spans="1:5" s="85" customFormat="1" ht="15.75" hidden="1">
      <c r="A179" s="7"/>
      <c r="B179" s="116" t="s">
        <v>19</v>
      </c>
      <c r="C179" s="9"/>
      <c r="D179" s="9"/>
      <c r="E179" s="104"/>
    </row>
    <row r="180" spans="1:5" s="85" customFormat="1" ht="15.75" hidden="1">
      <c r="A180" s="7"/>
      <c r="B180" s="116" t="s">
        <v>20</v>
      </c>
      <c r="C180" s="9"/>
      <c r="D180" s="9"/>
      <c r="E180" s="104"/>
    </row>
    <row r="181" spans="1:5" s="85" customFormat="1" ht="25.5" hidden="1">
      <c r="A181" s="7" t="s">
        <v>137</v>
      </c>
      <c r="B181" s="113" t="s">
        <v>130</v>
      </c>
      <c r="C181" s="79">
        <f>SUM(C182:C184)</f>
        <v>0</v>
      </c>
      <c r="D181" s="79">
        <f>SUM(D182:D184)</f>
        <v>0</v>
      </c>
      <c r="E181" s="104"/>
    </row>
    <row r="182" spans="1:5" s="85" customFormat="1" ht="15.75" hidden="1">
      <c r="A182" s="111"/>
      <c r="B182" s="116" t="s">
        <v>131</v>
      </c>
      <c r="C182" s="9"/>
      <c r="D182" s="9"/>
      <c r="E182" s="104"/>
    </row>
    <row r="183" spans="1:5" s="85" customFormat="1" ht="15.75" hidden="1">
      <c r="A183" s="111"/>
      <c r="B183" s="116" t="s">
        <v>19</v>
      </c>
      <c r="C183" s="9"/>
      <c r="D183" s="9"/>
      <c r="E183" s="104"/>
    </row>
    <row r="184" spans="1:5" s="85" customFormat="1" ht="15.75" hidden="1">
      <c r="A184" s="111"/>
      <c r="B184" s="116" t="s">
        <v>20</v>
      </c>
      <c r="C184" s="9"/>
      <c r="D184" s="9"/>
      <c r="E184" s="104"/>
    </row>
    <row r="185" spans="1:5" s="85" customFormat="1" ht="24">
      <c r="A185" s="111" t="s">
        <v>115</v>
      </c>
      <c r="B185" s="115" t="s">
        <v>158</v>
      </c>
      <c r="C185" s="9">
        <f>SUM(C186:C187)</f>
        <v>18.899999999999999</v>
      </c>
      <c r="D185" s="9">
        <f>SUM(D186:D187)</f>
        <v>0</v>
      </c>
      <c r="E185" s="104"/>
    </row>
    <row r="186" spans="1:5" s="85" customFormat="1" ht="15.75">
      <c r="A186" s="111"/>
      <c r="B186" s="116" t="s">
        <v>131</v>
      </c>
      <c r="C186" s="9">
        <v>17.399999999999999</v>
      </c>
      <c r="D186" s="9"/>
      <c r="E186" s="104"/>
    </row>
    <row r="187" spans="1:5" s="85" customFormat="1" ht="15.75">
      <c r="A187" s="111"/>
      <c r="B187" s="116" t="s">
        <v>19</v>
      </c>
      <c r="C187" s="9">
        <v>1.5</v>
      </c>
      <c r="D187" s="9"/>
      <c r="E187" s="104"/>
    </row>
    <row r="188" spans="1:5" s="85" customFormat="1" ht="25.5">
      <c r="A188" s="111" t="s">
        <v>137</v>
      </c>
      <c r="B188" s="113" t="s">
        <v>170</v>
      </c>
      <c r="C188" s="9">
        <f>SUM(C189:C189)</f>
        <v>805.9</v>
      </c>
      <c r="D188" s="9">
        <f>SUM(D189:D189)</f>
        <v>0</v>
      </c>
      <c r="E188" s="104"/>
    </row>
    <row r="189" spans="1:5" s="85" customFormat="1" ht="15.75">
      <c r="A189" s="111"/>
      <c r="B189" s="116" t="s">
        <v>131</v>
      </c>
      <c r="C189" s="9">
        <v>805.9</v>
      </c>
      <c r="D189" s="9"/>
      <c r="E189" s="104"/>
    </row>
    <row r="190" spans="1:5" s="85" customFormat="1" ht="25.5">
      <c r="A190" s="111" t="s">
        <v>156</v>
      </c>
      <c r="B190" s="113" t="s">
        <v>171</v>
      </c>
      <c r="C190" s="9">
        <f>SUM(C191:C191)</f>
        <v>4296.6000000000004</v>
      </c>
      <c r="D190" s="9">
        <f>SUM(D191:D191)</f>
        <v>0</v>
      </c>
      <c r="E190" s="104"/>
    </row>
    <row r="191" spans="1:5" s="85" customFormat="1" ht="15.75">
      <c r="A191" s="111"/>
      <c r="B191" s="116" t="s">
        <v>131</v>
      </c>
      <c r="C191" s="9">
        <v>4296.6000000000004</v>
      </c>
      <c r="D191" s="9"/>
      <c r="E191" s="104"/>
    </row>
    <row r="192" spans="1:5" s="85" customFormat="1" ht="25.5">
      <c r="A192" s="111" t="s">
        <v>159</v>
      </c>
      <c r="B192" s="116" t="s">
        <v>172</v>
      </c>
      <c r="C192" s="9">
        <f>SUM(C193:C193)</f>
        <v>6000</v>
      </c>
      <c r="D192" s="9">
        <f>SUM(D193:D193)</f>
        <v>0</v>
      </c>
      <c r="E192" s="104"/>
    </row>
    <row r="193" spans="1:5" s="85" customFormat="1" ht="15.75">
      <c r="A193" s="111"/>
      <c r="B193" s="116" t="s">
        <v>19</v>
      </c>
      <c r="C193" s="9">
        <v>6000</v>
      </c>
      <c r="D193" s="9"/>
      <c r="E193" s="104"/>
    </row>
    <row r="194" spans="1:5" s="85" customFormat="1" ht="24">
      <c r="A194" s="111" t="s">
        <v>176</v>
      </c>
      <c r="B194" s="115" t="s">
        <v>169</v>
      </c>
      <c r="C194" s="9">
        <f>SUM(C195:C197)</f>
        <v>3264.2000000000003</v>
      </c>
      <c r="D194" s="9">
        <f>SUM(D195:D197)</f>
        <v>0</v>
      </c>
      <c r="E194" s="104"/>
    </row>
    <row r="195" spans="1:5" s="85" customFormat="1" ht="15.75">
      <c r="A195" s="111"/>
      <c r="B195" s="116" t="s">
        <v>131</v>
      </c>
      <c r="C195" s="9">
        <v>3000</v>
      </c>
      <c r="D195" s="9"/>
      <c r="E195" s="104"/>
    </row>
    <row r="196" spans="1:5" s="85" customFormat="1" ht="15.75">
      <c r="A196" s="111"/>
      <c r="B196" s="116" t="s">
        <v>19</v>
      </c>
      <c r="C196" s="9">
        <v>260.89999999999998</v>
      </c>
      <c r="D196" s="9"/>
      <c r="E196" s="104"/>
    </row>
    <row r="197" spans="1:5" s="85" customFormat="1" ht="15.75">
      <c r="A197" s="111"/>
      <c r="B197" s="116" t="s">
        <v>20</v>
      </c>
      <c r="C197" s="9">
        <v>3.3</v>
      </c>
      <c r="D197" s="9"/>
      <c r="E197" s="104"/>
    </row>
    <row r="198" spans="1:5" s="85" customFormat="1" ht="15.75">
      <c r="A198" s="28"/>
      <c r="B198" s="29" t="s">
        <v>21</v>
      </c>
      <c r="C198" s="30">
        <f>SUM(C143,C148,C149,C152,C153,C154,C155,C156,C157,C158,C159,C160,C161,C181,C167,C171,C172,C175,C178,C185,C194,C188,C190,C192,C164)</f>
        <v>642479.1</v>
      </c>
      <c r="D198" s="30">
        <f>SUM(D143,D148,D149,D152,D153,D154,D155,D156,D157,D158,D159,D160,D161,D181,D167,D171,D172,D175,D178,D185,D194,D188,D190,D192,D164)</f>
        <v>306520.79999999993</v>
      </c>
      <c r="E198" s="104"/>
    </row>
    <row r="199" spans="1:5" s="85" customFormat="1" ht="23.25" customHeight="1">
      <c r="A199" s="119"/>
      <c r="B199" s="162" t="s">
        <v>60</v>
      </c>
      <c r="C199" s="162"/>
      <c r="D199" s="162"/>
      <c r="E199" s="104"/>
    </row>
    <row r="200" spans="1:5" ht="15.75">
      <c r="A200" s="7"/>
      <c r="B200" s="15" t="s">
        <v>61</v>
      </c>
      <c r="C200" s="9">
        <v>10979.2</v>
      </c>
      <c r="D200" s="9">
        <v>5360</v>
      </c>
      <c r="E200" s="99"/>
    </row>
    <row r="201" spans="1:5" s="81" customFormat="1" ht="25.5" customHeight="1">
      <c r="A201" s="7"/>
      <c r="B201" s="120" t="s">
        <v>120</v>
      </c>
      <c r="C201" s="9">
        <v>86436.5</v>
      </c>
      <c r="D201" s="9">
        <v>46015</v>
      </c>
      <c r="E201" s="107"/>
    </row>
    <row r="202" spans="1:5" s="81" customFormat="1" ht="25.5">
      <c r="A202" s="7"/>
      <c r="B202" s="15" t="s">
        <v>122</v>
      </c>
      <c r="C202" s="9">
        <v>12747.5</v>
      </c>
      <c r="D202" s="9">
        <v>9700</v>
      </c>
      <c r="E202" s="107"/>
    </row>
    <row r="203" spans="1:5" s="81" customFormat="1" ht="15" customHeight="1">
      <c r="A203" s="7"/>
      <c r="B203" s="120" t="s">
        <v>121</v>
      </c>
      <c r="C203" s="9">
        <v>11015.2</v>
      </c>
      <c r="D203" s="9">
        <v>6182</v>
      </c>
      <c r="E203" s="107"/>
    </row>
    <row r="204" spans="1:5" s="83" customFormat="1" ht="17.25" customHeight="1">
      <c r="A204" s="7"/>
      <c r="B204" s="120" t="s">
        <v>62</v>
      </c>
      <c r="C204" s="9">
        <v>60067</v>
      </c>
      <c r="D204" s="9">
        <v>29507</v>
      </c>
      <c r="E204" s="107"/>
    </row>
    <row r="205" spans="1:5" s="83" customFormat="1" ht="17.25" customHeight="1">
      <c r="A205" s="7"/>
      <c r="B205" s="15" t="s">
        <v>63</v>
      </c>
      <c r="C205" s="9">
        <v>15448.4</v>
      </c>
      <c r="D205" s="9">
        <v>7545</v>
      </c>
      <c r="E205" s="107"/>
    </row>
    <row r="206" spans="1:5" s="83" customFormat="1" ht="17.25" customHeight="1">
      <c r="A206" s="7"/>
      <c r="B206" s="15" t="s">
        <v>64</v>
      </c>
      <c r="C206" s="9">
        <v>31145.599999999999</v>
      </c>
      <c r="D206" s="9">
        <v>14665</v>
      </c>
      <c r="E206" s="107"/>
    </row>
    <row r="207" spans="1:5" s="85" customFormat="1" ht="15.75">
      <c r="A207" s="28"/>
      <c r="B207" s="29" t="s">
        <v>21</v>
      </c>
      <c r="C207" s="30">
        <f>SUM(C200:C206)</f>
        <v>227839.4</v>
      </c>
      <c r="D207" s="30">
        <f>SUM(D200:D206)</f>
        <v>118974</v>
      </c>
      <c r="E207" s="104"/>
    </row>
    <row r="208" spans="1:5" ht="15.75">
      <c r="A208" s="28"/>
      <c r="B208" s="29" t="s">
        <v>15</v>
      </c>
      <c r="C208" s="30">
        <f>SUM(C198,C207,)</f>
        <v>870318.5</v>
      </c>
      <c r="D208" s="30">
        <f>SUM(D198,D207,)</f>
        <v>425494.79999999993</v>
      </c>
      <c r="E208" s="99"/>
    </row>
    <row r="209" spans="1:5" ht="15.75">
      <c r="A209" s="10"/>
      <c r="B209" s="11"/>
      <c r="C209" s="12"/>
      <c r="D209" s="12"/>
      <c r="E209" s="99"/>
    </row>
    <row r="210" spans="1:5" ht="35.25" customHeight="1">
      <c r="A210" s="126" t="s">
        <v>138</v>
      </c>
      <c r="B210" s="126"/>
      <c r="C210" s="126"/>
      <c r="D210" s="126"/>
      <c r="E210" s="99"/>
    </row>
    <row r="211" spans="1:5" ht="15.75">
      <c r="A211" s="14"/>
      <c r="B211" s="14"/>
      <c r="C211" s="14"/>
      <c r="D211" s="14"/>
      <c r="E211" s="99"/>
    </row>
    <row r="212" spans="1:5" s="85" customFormat="1" ht="14.25" customHeight="1">
      <c r="A212" s="121"/>
      <c r="B212" s="163" t="s">
        <v>65</v>
      </c>
      <c r="C212" s="164"/>
      <c r="D212" s="164"/>
      <c r="E212" s="104"/>
    </row>
    <row r="213" spans="1:5" s="83" customFormat="1" ht="15.75">
      <c r="A213" s="7" t="s">
        <v>5</v>
      </c>
      <c r="B213" s="15" t="s">
        <v>66</v>
      </c>
      <c r="C213" s="9">
        <v>1157.5999999999999</v>
      </c>
      <c r="D213" s="9">
        <v>503.6</v>
      </c>
      <c r="E213" s="108"/>
    </row>
    <row r="214" spans="1:5" s="83" customFormat="1" ht="15.75">
      <c r="A214" s="7" t="s">
        <v>18</v>
      </c>
      <c r="B214" s="109" t="s">
        <v>140</v>
      </c>
      <c r="C214" s="9">
        <f>SUM(C215:C216)</f>
        <v>1813.3</v>
      </c>
      <c r="D214" s="9">
        <f>SUM(D215:D216)</f>
        <v>1810.5</v>
      </c>
      <c r="E214" s="108"/>
    </row>
    <row r="215" spans="1:5" s="83" customFormat="1" ht="15.75">
      <c r="A215" s="7"/>
      <c r="B215" s="116" t="s">
        <v>19</v>
      </c>
      <c r="C215" s="9">
        <v>1773</v>
      </c>
      <c r="D215" s="9">
        <v>1772.2</v>
      </c>
      <c r="E215" s="108"/>
    </row>
    <row r="216" spans="1:5" s="83" customFormat="1" ht="15.75">
      <c r="A216" s="7"/>
      <c r="B216" s="116" t="s">
        <v>20</v>
      </c>
      <c r="C216" s="9">
        <v>40.299999999999997</v>
      </c>
      <c r="D216" s="9">
        <v>38.299999999999997</v>
      </c>
      <c r="E216" s="108"/>
    </row>
    <row r="217" spans="1:5" s="83" customFormat="1" ht="25.5">
      <c r="A217" s="7" t="s">
        <v>6</v>
      </c>
      <c r="B217" s="122" t="s">
        <v>57</v>
      </c>
      <c r="C217" s="125">
        <v>600</v>
      </c>
      <c r="D217" s="125">
        <v>325.60000000000002</v>
      </c>
      <c r="E217" s="108"/>
    </row>
    <row r="218" spans="1:5" s="83" customFormat="1" ht="15.75">
      <c r="A218" s="7" t="s">
        <v>13</v>
      </c>
      <c r="B218" s="122" t="s">
        <v>174</v>
      </c>
      <c r="C218" s="125">
        <v>408</v>
      </c>
      <c r="D218" s="125">
        <v>0</v>
      </c>
      <c r="E218" s="108"/>
    </row>
    <row r="219" spans="1:5" s="83" customFormat="1" ht="15.75">
      <c r="A219" s="7" t="s">
        <v>7</v>
      </c>
      <c r="B219" s="122" t="s">
        <v>173</v>
      </c>
      <c r="C219" s="9">
        <f>SUM(C220:C221)</f>
        <v>300.39999999999998</v>
      </c>
      <c r="D219" s="9">
        <f>SUM(D220:D221)</f>
        <v>300.3</v>
      </c>
      <c r="E219" s="108"/>
    </row>
    <row r="220" spans="1:5" s="83" customFormat="1" ht="16.5" customHeight="1">
      <c r="A220" s="7"/>
      <c r="B220" s="116" t="s">
        <v>19</v>
      </c>
      <c r="C220" s="9">
        <v>300</v>
      </c>
      <c r="D220" s="9">
        <v>300</v>
      </c>
      <c r="E220" s="108"/>
    </row>
    <row r="221" spans="1:5" s="83" customFormat="1" ht="16.5" customHeight="1">
      <c r="A221" s="7"/>
      <c r="B221" s="116" t="s">
        <v>20</v>
      </c>
      <c r="C221" s="9">
        <v>0.4</v>
      </c>
      <c r="D221" s="9">
        <v>0.3</v>
      </c>
      <c r="E221" s="108"/>
    </row>
    <row r="222" spans="1:5" s="83" customFormat="1" ht="16.5" hidden="1" customHeight="1">
      <c r="A222" s="7" t="s">
        <v>7</v>
      </c>
      <c r="B222" s="116"/>
      <c r="C222" s="9"/>
      <c r="D222" s="9"/>
      <c r="E222" s="108"/>
    </row>
    <row r="223" spans="1:5" s="83" customFormat="1" ht="16.5" hidden="1" customHeight="1">
      <c r="A223" s="7"/>
      <c r="B223" s="116"/>
      <c r="C223" s="9"/>
      <c r="D223" s="9"/>
      <c r="E223" s="108"/>
    </row>
    <row r="224" spans="1:5" s="83" customFormat="1" ht="16.5" hidden="1" customHeight="1">
      <c r="A224" s="7"/>
      <c r="B224" s="116"/>
      <c r="C224" s="9"/>
      <c r="D224" s="9"/>
      <c r="E224" s="108"/>
    </row>
    <row r="225" spans="1:5" s="83" customFormat="1" ht="16.5" hidden="1" customHeight="1">
      <c r="A225" s="7"/>
      <c r="B225" s="116"/>
      <c r="C225" s="9"/>
      <c r="D225" s="9"/>
      <c r="E225" s="108"/>
    </row>
    <row r="226" spans="1:5" s="83" customFormat="1" ht="18" hidden="1" customHeight="1">
      <c r="A226" s="7"/>
      <c r="B226" s="116"/>
      <c r="C226" s="9"/>
      <c r="D226" s="9"/>
      <c r="E226" s="108"/>
    </row>
    <row r="227" spans="1:5" s="72" customFormat="1" ht="15.75">
      <c r="A227" s="28"/>
      <c r="B227" s="29" t="s">
        <v>21</v>
      </c>
      <c r="C227" s="30">
        <f>SUM(C213,C214,C217,C218,C219)</f>
        <v>4279.2999999999993</v>
      </c>
      <c r="D227" s="30">
        <f>SUM(D213,D214,D217,D218,D219)</f>
        <v>2940</v>
      </c>
      <c r="E227" s="104"/>
    </row>
    <row r="228" spans="1:5" s="72" customFormat="1" ht="15" customHeight="1">
      <c r="A228" s="119"/>
      <c r="B228" s="158" t="s">
        <v>60</v>
      </c>
      <c r="C228" s="159"/>
      <c r="D228" s="159"/>
      <c r="E228" s="104"/>
    </row>
    <row r="229" spans="1:5" s="81" customFormat="1" ht="25.5" customHeight="1">
      <c r="A229" s="7"/>
      <c r="B229" s="123" t="s">
        <v>67</v>
      </c>
      <c r="C229" s="9">
        <v>22425.3</v>
      </c>
      <c r="D229" s="9">
        <v>11189.1</v>
      </c>
      <c r="E229" s="107"/>
    </row>
    <row r="230" spans="1:5" ht="15.75">
      <c r="A230" s="28"/>
      <c r="B230" s="29" t="s">
        <v>21</v>
      </c>
      <c r="C230" s="30">
        <f>SUM(C229:C229)</f>
        <v>22425.3</v>
      </c>
      <c r="D230" s="30">
        <f>SUM(D229:D229)</f>
        <v>11189.1</v>
      </c>
      <c r="E230" s="99"/>
    </row>
    <row r="231" spans="1:5" s="55" customFormat="1" ht="15.75">
      <c r="A231" s="28"/>
      <c r="B231" s="29" t="s">
        <v>15</v>
      </c>
      <c r="C231" s="30">
        <f>SUM(C227,C230)</f>
        <v>26704.6</v>
      </c>
      <c r="D231" s="30">
        <f>SUM(D227,D230)</f>
        <v>14129.1</v>
      </c>
      <c r="E231" s="124"/>
    </row>
    <row r="232" spans="1:5">
      <c r="A232" s="142"/>
      <c r="B232" s="142"/>
    </row>
    <row r="233" spans="1:5">
      <c r="A233" s="47"/>
      <c r="B233" s="48" t="s">
        <v>106</v>
      </c>
      <c r="C233" s="49">
        <f>SUM(C14,C23,C43,C59,C84,C97,C112,C131,C208,C231)</f>
        <v>1510162.4000000001</v>
      </c>
      <c r="D233" s="49">
        <f>SUM(D14,D23,D43,D59,D84,D97,D112,D131,D208,D231)</f>
        <v>845752.77299999993</v>
      </c>
      <c r="E233" s="38"/>
    </row>
    <row r="234" spans="1:5" ht="30" customHeight="1">
      <c r="A234" s="46"/>
      <c r="B234" s="46"/>
      <c r="E234" s="60"/>
    </row>
    <row r="235" spans="1:5" ht="15" customHeight="1">
      <c r="A235" s="39"/>
      <c r="B235" s="141" t="s">
        <v>139</v>
      </c>
      <c r="C235" s="141"/>
    </row>
    <row r="236" spans="1:5" ht="10.5" customHeight="1">
      <c r="B236" s="40" t="s">
        <v>68</v>
      </c>
    </row>
    <row r="237" spans="1:5">
      <c r="B237" s="96" t="s">
        <v>178</v>
      </c>
    </row>
    <row r="238" spans="1:5">
      <c r="C238" s="70"/>
    </row>
    <row r="239" spans="1:5">
      <c r="C239" s="70"/>
    </row>
    <row r="240" spans="1:5">
      <c r="C240" s="70"/>
      <c r="D240" s="70"/>
    </row>
    <row r="241" spans="3:4">
      <c r="C241" s="71"/>
      <c r="D241" s="71"/>
    </row>
    <row r="242" spans="3:4">
      <c r="C242" s="70"/>
    </row>
  </sheetData>
  <mergeCells count="52">
    <mergeCell ref="B105:B108"/>
    <mergeCell ref="C105:C108"/>
    <mergeCell ref="B228:D228"/>
    <mergeCell ref="A138:A140"/>
    <mergeCell ref="B138:B140"/>
    <mergeCell ref="C138:C140"/>
    <mergeCell ref="D138:D140"/>
    <mergeCell ref="B199:D199"/>
    <mergeCell ref="A210:D210"/>
    <mergeCell ref="B212:D212"/>
    <mergeCell ref="B235:C235"/>
    <mergeCell ref="A232:B232"/>
    <mergeCell ref="B142:D142"/>
    <mergeCell ref="A100:D100"/>
    <mergeCell ref="A101:D101"/>
    <mergeCell ref="B121:D121"/>
    <mergeCell ref="B126:D126"/>
    <mergeCell ref="A133:D133"/>
    <mergeCell ref="A134:D134"/>
    <mergeCell ref="A136:D136"/>
    <mergeCell ref="B116:D116"/>
    <mergeCell ref="A103:D103"/>
    <mergeCell ref="D105:D108"/>
    <mergeCell ref="B110:D110"/>
    <mergeCell ref="A114:D114"/>
    <mergeCell ref="A105:A108"/>
    <mergeCell ref="A1:D1"/>
    <mergeCell ref="A2:D2"/>
    <mergeCell ref="A25:D25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A86:D86"/>
    <mergeCell ref="B88:D88"/>
    <mergeCell ref="B93:D93"/>
    <mergeCell ref="A45:D45"/>
    <mergeCell ref="A27:D27"/>
    <mergeCell ref="B34:D34"/>
    <mergeCell ref="B39:D39"/>
    <mergeCell ref="A61:D61"/>
    <mergeCell ref="B47:D47"/>
    <mergeCell ref="B50:D50"/>
    <mergeCell ref="B53:D53"/>
  </mergeCells>
  <pageMargins left="0.70866141732283472" right="0.3" top="0.69" bottom="0.63" header="0.31496062992125984" footer="0.31496062992125984"/>
  <pageSetup paperSize="9" scale="8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15" workbookViewId="0">
      <selection activeCell="N29" sqref="N29"/>
    </sheetView>
  </sheetViews>
  <sheetFormatPr defaultRowHeight="15"/>
  <cols>
    <col min="1" max="1" width="34.28515625" customWidth="1"/>
    <col min="2" max="2" width="26.140625" customWidth="1"/>
    <col min="3" max="3" width="17.28515625" customWidth="1"/>
    <col min="4" max="4" width="3" bestFit="1" customWidth="1"/>
    <col min="5" max="5" width="3.28515625" bestFit="1" customWidth="1"/>
    <col min="6" max="6" width="3" bestFit="1" customWidth="1"/>
    <col min="7" max="12" width="3.28515625" bestFit="1" customWidth="1"/>
  </cols>
  <sheetData>
    <row r="1" spans="1:14" ht="15.75">
      <c r="A1" s="44" t="s">
        <v>69</v>
      </c>
      <c r="B1" s="44" t="s">
        <v>70</v>
      </c>
      <c r="C1" s="44" t="s">
        <v>71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1"/>
      <c r="N1" s="41"/>
    </row>
    <row r="2" spans="1:14" ht="15" customHeight="1">
      <c r="A2" s="165" t="s">
        <v>72</v>
      </c>
      <c r="B2" s="174" t="s">
        <v>73</v>
      </c>
      <c r="C2" s="168">
        <v>10</v>
      </c>
      <c r="D2" s="167">
        <v>10</v>
      </c>
      <c r="E2" s="167">
        <v>10</v>
      </c>
      <c r="F2" s="167">
        <v>10</v>
      </c>
      <c r="G2" s="167">
        <v>10</v>
      </c>
      <c r="H2" s="167">
        <v>10</v>
      </c>
      <c r="I2" s="167">
        <v>10</v>
      </c>
      <c r="J2" s="167">
        <v>10</v>
      </c>
      <c r="K2" s="167">
        <v>10</v>
      </c>
      <c r="L2" s="167">
        <v>10</v>
      </c>
    </row>
    <row r="3" spans="1:14" ht="15" customHeight="1">
      <c r="A3" s="165"/>
      <c r="B3" s="175"/>
      <c r="C3" s="168"/>
      <c r="D3" s="167"/>
      <c r="E3" s="167"/>
      <c r="F3" s="167"/>
      <c r="G3" s="167"/>
      <c r="H3" s="167"/>
      <c r="I3" s="167"/>
      <c r="J3" s="167"/>
      <c r="K3" s="167"/>
      <c r="L3" s="167"/>
    </row>
    <row r="4" spans="1:14" ht="15" customHeight="1">
      <c r="A4" s="165"/>
      <c r="B4" s="175"/>
      <c r="C4" s="168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5.75" customHeight="1">
      <c r="A5" s="165"/>
      <c r="B5" s="176"/>
      <c r="C5" s="168"/>
      <c r="D5" s="167"/>
      <c r="E5" s="167"/>
      <c r="F5" s="167"/>
      <c r="G5" s="167"/>
      <c r="H5" s="167"/>
      <c r="I5" s="167"/>
      <c r="J5" s="167"/>
      <c r="K5" s="167"/>
      <c r="L5" s="167"/>
    </row>
    <row r="6" spans="1:14" ht="32.25" customHeight="1">
      <c r="A6" s="165"/>
      <c r="B6" s="45" t="s">
        <v>74</v>
      </c>
      <c r="C6" s="168"/>
      <c r="D6" s="167"/>
      <c r="E6" s="167"/>
      <c r="F6" s="167"/>
      <c r="G6" s="167"/>
      <c r="H6" s="167"/>
      <c r="I6" s="167"/>
      <c r="J6" s="167"/>
      <c r="K6" s="167"/>
      <c r="L6" s="167"/>
    </row>
    <row r="7" spans="1:14">
      <c r="A7" s="165" t="s">
        <v>75</v>
      </c>
      <c r="B7" s="166" t="s">
        <v>76</v>
      </c>
      <c r="C7" s="168">
        <v>20</v>
      </c>
      <c r="D7" s="169">
        <v>20</v>
      </c>
      <c r="E7" s="169">
        <v>20</v>
      </c>
      <c r="F7" s="167">
        <v>20</v>
      </c>
      <c r="G7" s="169">
        <v>20</v>
      </c>
      <c r="H7" s="167">
        <v>20</v>
      </c>
      <c r="I7" s="169">
        <v>20</v>
      </c>
      <c r="J7" s="169">
        <v>20</v>
      </c>
      <c r="K7" s="169">
        <v>20</v>
      </c>
      <c r="L7" s="169">
        <v>20</v>
      </c>
    </row>
    <row r="8" spans="1:14" ht="32.25" customHeight="1">
      <c r="A8" s="165"/>
      <c r="B8" s="166"/>
      <c r="C8" s="168"/>
      <c r="D8" s="169"/>
      <c r="E8" s="169"/>
      <c r="F8" s="167"/>
      <c r="G8" s="169"/>
      <c r="H8" s="167"/>
      <c r="I8" s="169"/>
      <c r="J8" s="169"/>
      <c r="K8" s="169"/>
      <c r="L8" s="169"/>
    </row>
    <row r="9" spans="1:14" ht="23.25" customHeight="1">
      <c r="A9" s="165"/>
      <c r="B9" s="166"/>
      <c r="C9" s="168"/>
      <c r="D9" s="169"/>
      <c r="E9" s="169"/>
      <c r="F9" s="167"/>
      <c r="G9" s="169"/>
      <c r="H9" s="167"/>
      <c r="I9" s="169"/>
      <c r="J9" s="169"/>
      <c r="K9" s="169"/>
      <c r="L9" s="169"/>
    </row>
    <row r="10" spans="1:14" ht="15" customHeight="1">
      <c r="A10" s="165" t="s">
        <v>77</v>
      </c>
      <c r="B10" s="166" t="s">
        <v>78</v>
      </c>
      <c r="C10" s="168">
        <v>15</v>
      </c>
      <c r="D10" s="168">
        <v>0</v>
      </c>
      <c r="E10" s="168">
        <v>15</v>
      </c>
      <c r="F10" s="168">
        <v>0</v>
      </c>
      <c r="G10" s="168">
        <v>15</v>
      </c>
      <c r="H10" s="168">
        <v>15</v>
      </c>
      <c r="I10" s="168">
        <v>15</v>
      </c>
      <c r="J10" s="168">
        <v>15</v>
      </c>
      <c r="K10" s="168">
        <v>15</v>
      </c>
      <c r="L10" s="168">
        <v>15</v>
      </c>
    </row>
    <row r="11" spans="1:14" ht="15.75" customHeight="1">
      <c r="A11" s="165"/>
      <c r="B11" s="166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4" ht="15.75" customHeight="1">
      <c r="A12" s="165"/>
      <c r="B12" s="166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4" ht="57" customHeight="1">
      <c r="A13" s="165"/>
      <c r="B13" s="166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4" ht="15" customHeight="1">
      <c r="A14" s="165" t="s">
        <v>79</v>
      </c>
      <c r="B14" s="166" t="s">
        <v>80</v>
      </c>
      <c r="C14" s="168">
        <v>5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4" ht="15.75" customHeight="1">
      <c r="A15" s="165"/>
      <c r="B15" s="166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4" ht="39" customHeight="1">
      <c r="A16" s="165"/>
      <c r="B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ht="15" customHeight="1">
      <c r="A17" s="165" t="s">
        <v>81</v>
      </c>
      <c r="B17" s="166" t="s">
        <v>82</v>
      </c>
      <c r="C17" s="168">
        <v>15</v>
      </c>
      <c r="D17" s="168">
        <v>0</v>
      </c>
      <c r="E17" s="168">
        <v>15</v>
      </c>
      <c r="F17" s="168">
        <v>0</v>
      </c>
      <c r="G17" s="168">
        <v>15</v>
      </c>
      <c r="H17" s="168">
        <v>15</v>
      </c>
      <c r="I17" s="168">
        <v>15</v>
      </c>
      <c r="J17" s="168">
        <v>15</v>
      </c>
      <c r="K17" s="168">
        <v>15</v>
      </c>
      <c r="L17" s="168">
        <v>15</v>
      </c>
    </row>
    <row r="18" spans="1:12" ht="39" customHeight="1">
      <c r="A18" s="165"/>
      <c r="B18" s="166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 ht="15.75" hidden="1" customHeight="1">
      <c r="A19" s="165"/>
      <c r="B19" s="166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 ht="53.25" customHeight="1">
      <c r="A20" s="165"/>
      <c r="B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 ht="15" customHeight="1">
      <c r="A21" s="165" t="s">
        <v>83</v>
      </c>
      <c r="B21" s="166" t="s">
        <v>80</v>
      </c>
      <c r="C21" s="168">
        <v>5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</row>
    <row r="22" spans="1:12" ht="15.75" customHeight="1">
      <c r="A22" s="165"/>
      <c r="B22" s="166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 ht="26.25" customHeight="1">
      <c r="A23" s="165"/>
      <c r="B23" s="166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ht="15" customHeight="1">
      <c r="A24" s="170" t="s">
        <v>84</v>
      </c>
      <c r="B24" s="166" t="s">
        <v>85</v>
      </c>
      <c r="C24" s="168">
        <v>15</v>
      </c>
      <c r="D24" s="168">
        <v>0</v>
      </c>
      <c r="E24" s="168">
        <v>15</v>
      </c>
      <c r="F24" s="168">
        <v>0</v>
      </c>
      <c r="G24" s="168">
        <v>15</v>
      </c>
      <c r="H24" s="168">
        <v>15</v>
      </c>
      <c r="I24" s="168">
        <v>15</v>
      </c>
      <c r="J24" s="168">
        <v>15</v>
      </c>
      <c r="K24" s="168">
        <v>15</v>
      </c>
      <c r="L24" s="168">
        <v>15</v>
      </c>
    </row>
    <row r="25" spans="1:12" ht="15.75" customHeight="1">
      <c r="A25" s="170"/>
      <c r="B25" s="166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2" ht="40.5" customHeight="1">
      <c r="A26" s="170"/>
      <c r="B26" s="166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ht="15" customHeight="1">
      <c r="A27" s="165" t="s">
        <v>86</v>
      </c>
      <c r="B27" s="166" t="s">
        <v>85</v>
      </c>
      <c r="C27" s="168">
        <v>15</v>
      </c>
      <c r="D27" s="168">
        <v>0</v>
      </c>
      <c r="E27" s="168">
        <v>15</v>
      </c>
      <c r="F27" s="168">
        <v>0</v>
      </c>
      <c r="G27" s="168">
        <v>15</v>
      </c>
      <c r="H27" s="168">
        <v>15</v>
      </c>
      <c r="I27" s="168">
        <v>15</v>
      </c>
      <c r="J27" s="168">
        <v>15</v>
      </c>
      <c r="K27" s="168">
        <v>15</v>
      </c>
      <c r="L27" s="168">
        <v>15</v>
      </c>
    </row>
    <row r="28" spans="1:12" ht="67.5" customHeight="1">
      <c r="A28" s="165"/>
      <c r="B28" s="166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2">
      <c r="A29" s="171" t="s">
        <v>87</v>
      </c>
      <c r="B29" s="172"/>
      <c r="C29" s="173"/>
      <c r="D29" s="43">
        <f>SUM(D2:D28)</f>
        <v>30</v>
      </c>
      <c r="E29" s="43">
        <f t="shared" ref="E29:L29" si="0">SUM(E2:E28)</f>
        <v>90</v>
      </c>
      <c r="F29" s="43">
        <f t="shared" si="0"/>
        <v>30</v>
      </c>
      <c r="G29" s="43">
        <f t="shared" si="0"/>
        <v>90</v>
      </c>
      <c r="H29" s="43">
        <f t="shared" si="0"/>
        <v>90</v>
      </c>
      <c r="I29" s="43">
        <f t="shared" si="0"/>
        <v>90</v>
      </c>
      <c r="J29" s="43">
        <f t="shared" si="0"/>
        <v>90</v>
      </c>
      <c r="K29" s="43">
        <f t="shared" si="0"/>
        <v>90</v>
      </c>
      <c r="L29" s="43">
        <f t="shared" si="0"/>
        <v>90</v>
      </c>
    </row>
    <row r="31" spans="1:12" ht="30" customHeight="1">
      <c r="A31" s="178" t="s">
        <v>105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>
      <c r="A32" s="177" t="s">
        <v>104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1:12">
      <c r="A33" s="177" t="s">
        <v>97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1:12">
      <c r="A34" s="177" t="s">
        <v>103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spans="1:12">
      <c r="A35" s="177" t="s">
        <v>102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</row>
    <row r="36" spans="1:12">
      <c r="A36" s="177" t="s">
        <v>101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>
      <c r="A37" s="177" t="s">
        <v>100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1:12">
      <c r="A38" s="177" t="s">
        <v>99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  <row r="39" spans="1:12">
      <c r="A39" s="177" t="s">
        <v>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1:1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1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</sheetData>
  <mergeCells count="118"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2020-07-24T03:03:52Z</dcterms:modified>
</cp:coreProperties>
</file>