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035" windowHeight="11640"/>
  </bookViews>
  <sheets>
    <sheet name="на 01.10.2022" sheetId="3" r:id="rId1"/>
  </sheets>
  <definedNames>
    <definedName name="_xlnm.Print_Area" localSheetId="0">'на 01.10.2022'!$A$1:$E$228</definedName>
  </definedNames>
  <calcPr calcId="125725"/>
</workbook>
</file>

<file path=xl/calcChain.xml><?xml version="1.0" encoding="utf-8"?>
<calcChain xmlns="http://schemas.openxmlformats.org/spreadsheetml/2006/main">
  <c r="E236" i="3"/>
  <c r="D236"/>
  <c r="E228"/>
  <c r="D228"/>
  <c r="E226"/>
  <c r="D226"/>
  <c r="E225"/>
  <c r="D225"/>
  <c r="E227"/>
  <c r="D227"/>
  <c r="D122" l="1"/>
  <c r="E116"/>
  <c r="E100"/>
  <c r="E68" l="1"/>
  <c r="E148" l="1"/>
  <c r="D148"/>
  <c r="D141"/>
  <c r="D68"/>
  <c r="E77"/>
  <c r="E41"/>
  <c r="D32"/>
  <c r="D18"/>
  <c r="E32"/>
  <c r="E18"/>
  <c r="E223"/>
  <c r="D223"/>
  <c r="E220"/>
  <c r="E219" s="1"/>
  <c r="E218" s="1"/>
  <c r="D220"/>
  <c r="D219" s="1"/>
  <c r="D218" s="1"/>
  <c r="E216"/>
  <c r="E215" s="1"/>
  <c r="E214" s="1"/>
  <c r="D216"/>
  <c r="D215" s="1"/>
  <c r="D214" s="1"/>
  <c r="E211"/>
  <c r="E209" s="1"/>
  <c r="D211"/>
  <c r="D209" s="1"/>
  <c r="E203"/>
  <c r="D203"/>
  <c r="E198"/>
  <c r="D198"/>
  <c r="E193"/>
  <c r="D193"/>
  <c r="E191"/>
  <c r="D191"/>
  <c r="E189"/>
  <c r="D189"/>
  <c r="E183"/>
  <c r="D183"/>
  <c r="E178"/>
  <c r="D178"/>
  <c r="E173"/>
  <c r="D173"/>
  <c r="E168"/>
  <c r="D168"/>
  <c r="E157"/>
  <c r="D157"/>
  <c r="E150"/>
  <c r="D150"/>
  <c r="E146"/>
  <c r="D146"/>
  <c r="E141"/>
  <c r="E134"/>
  <c r="D134"/>
  <c r="E126"/>
  <c r="D126"/>
  <c r="E122"/>
  <c r="D116"/>
  <c r="E106"/>
  <c r="D106"/>
  <c r="E103"/>
  <c r="D103"/>
  <c r="D100"/>
  <c r="E94"/>
  <c r="D94"/>
  <c r="E89"/>
  <c r="D89"/>
  <c r="E83"/>
  <c r="D83"/>
  <c r="D77"/>
  <c r="D41"/>
  <c r="D17" l="1"/>
  <c r="D16"/>
  <c r="E17"/>
  <c r="E16"/>
  <c r="D213"/>
  <c r="D208" s="1"/>
  <c r="E205"/>
  <c r="D205"/>
  <c r="D121"/>
  <c r="D120" s="1"/>
  <c r="E121"/>
  <c r="E213"/>
  <c r="E208" s="1"/>
  <c r="D153" l="1"/>
  <c r="D206" s="1"/>
  <c r="E120"/>
  <c r="E153" s="1"/>
  <c r="E206" s="1"/>
</calcChain>
</file>

<file path=xl/comments1.xml><?xml version="1.0" encoding="utf-8"?>
<comments xmlns="http://schemas.openxmlformats.org/spreadsheetml/2006/main">
  <authors>
    <author>Марианна В. Маликова</author>
  </authors>
  <commentList>
    <comment ref="D236" authorId="0">
      <text>
        <r>
          <rPr>
            <b/>
            <sz val="9"/>
            <color indexed="81"/>
            <rFont val="Tahoma"/>
            <charset val="1"/>
          </rPr>
          <t>727 Соц. Политика + МКУ МЦБ
16 МОП Админ. и КСП
2 УФЭИ
37 МКУ ЕДДС</t>
        </r>
      </text>
    </comment>
  </commentList>
</comments>
</file>

<file path=xl/sharedStrings.xml><?xml version="1.0" encoding="utf-8"?>
<sst xmlns="http://schemas.openxmlformats.org/spreadsheetml/2006/main" count="598" uniqueCount="422">
  <si>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</si>
  <si>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</si>
  <si>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</si>
  <si>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</si>
  <si>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</si>
  <si>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</si>
  <si>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</si>
  <si>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</si>
  <si>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Другие вопросы в области национальной экономики</t>
  </si>
  <si>
    <r>
      <t>Периодичность:</t>
    </r>
    <r>
      <rPr>
        <b/>
        <sz val="12"/>
        <rFont val="Times New Roman"/>
        <family val="1"/>
        <charset val="204"/>
      </rPr>
      <t>квартальная</t>
    </r>
  </si>
  <si>
    <r>
      <t xml:space="preserve">Единица измерения : </t>
    </r>
    <r>
      <rPr>
        <b/>
        <sz val="12"/>
        <rFont val="Times New Roman"/>
        <family val="1"/>
        <charset val="204"/>
      </rPr>
      <t>тыс.руб.</t>
    </r>
  </si>
  <si>
    <t>ДОХОДЫ ОТ ОКАЗАНИЯ ПЛАТНЫХ УСЛУГ И КОМПЕНСАЦИИ ЗАТРАТ ГОСУДАРСТВА</t>
  </si>
  <si>
    <t>000  1  13  00000  00  0000  000</t>
  </si>
  <si>
    <t>Жилищно-коммунальное хозяйство</t>
  </si>
  <si>
    <t>Жилищное хозяйство</t>
  </si>
  <si>
    <t>Коммунальное хозяйство</t>
  </si>
  <si>
    <t>УТВЕРЖДЕН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</si>
  <si>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</si>
  <si>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</si>
  <si>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</si>
  <si>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</si>
  <si>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</si>
  <si>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</si>
  <si>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</si>
  <si>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450</t>
  </si>
  <si>
    <t>Справочно:</t>
  </si>
  <si>
    <t>Затраты на их денежное содержание (тыс.руб.)</t>
  </si>
  <si>
    <t>Численность муниципальных служащих (чел.)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</si>
  <si>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</si>
  <si>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</si>
  <si>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</si>
  <si>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</si>
  <si>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</si>
  <si>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</si>
  <si>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</si>
  <si>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Источники финансирования дефицита бюджета - всего</t>
  </si>
  <si>
    <t>000 90  00  00  00  00  0000  000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</si>
  <si>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</si>
  <si>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</si>
  <si>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</si>
  <si>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</si>
  <si>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</si>
  <si>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</si>
  <si>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</si>
  <si>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</si>
  <si>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</si>
  <si>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</si>
  <si>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</si>
  <si>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</si>
  <si>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</si>
  <si>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</si>
  <si>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000 57  00  00  00  00  0000  000</t>
  </si>
  <si>
    <t>увеличение остатков средств</t>
  </si>
  <si>
    <t>000 57  00  00  00  00  0000  510</t>
  </si>
  <si>
    <t>ОТЧЕТ    ОБ   ИСПОЛНЕНИИ    БЮДЖЕТА</t>
  </si>
  <si>
    <t>РАЗДЕЛ 1. ДОХОДЫ</t>
  </si>
  <si>
    <t>Раздел 2.РАСХОДЫ</t>
  </si>
  <si>
    <t>Раздел 3.Источники</t>
  </si>
  <si>
    <t>Расходы бюджета-ИТОГО</t>
  </si>
  <si>
    <t>200</t>
  </si>
  <si>
    <t>9600</t>
  </si>
  <si>
    <t>0100</t>
  </si>
  <si>
    <t>0102</t>
  </si>
  <si>
    <t>0103</t>
  </si>
  <si>
    <t>0104</t>
  </si>
  <si>
    <t>0107</t>
  </si>
  <si>
    <t>0400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</si>
  <si>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</si>
  <si>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</si>
  <si>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</si>
  <si>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</si>
  <si>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</si>
  <si>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</si>
  <si>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</si>
  <si>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</si>
  <si>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</si>
  <si>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</si>
  <si>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</si>
  <si>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</si>
  <si>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</si>
  <si>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</si>
  <si>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</si>
  <si>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</si>
  <si>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</si>
  <si>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</si>
  <si>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</si>
  <si>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7900</t>
  </si>
  <si>
    <t>Наименование показателя</t>
  </si>
  <si>
    <t>Код строки</t>
  </si>
  <si>
    <t>Код дохода по КД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</si>
  <si>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</si>
  <si>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</si>
  <si>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</si>
  <si>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</si>
  <si>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</si>
  <si>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</si>
  <si>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</si>
  <si>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</si>
  <si>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</si>
  <si>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000  1  01  02040  01  0000  110</t>
  </si>
  <si>
    <t>НАЛОГИ НА СОВОКУПНЫЙ ДОХОД</t>
  </si>
  <si>
    <t>000  1  05  00000  00  0000  000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</si>
  <si>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</si>
  <si>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</si>
  <si>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</si>
  <si>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</si>
  <si>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000  1  08  00000  00  0000  000</t>
  </si>
  <si>
    <t>000  1  08  03010  01  0000  110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</si>
  <si>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</si>
  <si>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</si>
  <si>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ПЛАТЕЖИ ПРИ ПОЛЬЗОВАНИИ ПРИРОДНЫМИ РЕСУРСАМИ</t>
  </si>
  <si>
    <t>000  1  12  00000  00  0000  000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</si>
  <si>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</si>
  <si>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</si>
  <si>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</si>
  <si>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</si>
  <si>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</si>
  <si>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</si>
  <si>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</si>
  <si>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</si>
  <si>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</si>
  <si>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</si>
  <si>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</si>
  <si>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</si>
  <si>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</si>
  <si>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</si>
  <si>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</si>
  <si>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000  8  70  00000  00  0000  151</t>
  </si>
  <si>
    <t>Общегосударственные вопросы</t>
  </si>
  <si>
    <t>0106</t>
  </si>
  <si>
    <t xml:space="preserve">ДОХОДЫ  БЮДЖЕТА - ВСЕГО </t>
  </si>
  <si>
    <t>000  8  50  00000  00  0000  151</t>
  </si>
  <si>
    <t>000  1  01  02022  01  0000  110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</si>
  <si>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</si>
  <si>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000  1  01  02010  01  0000  110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</si>
  <si>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</si>
  <si>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</si>
  <si>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ДОХОДЫ ОТ ПРОДАЖИ МАТЕРИАЛЬНЫХ И НЕМАТЕРИАЛЬНЫХ АКТИВОВ</t>
  </si>
  <si>
    <t>000  1  14  00000  00  0000  000</t>
  </si>
  <si>
    <t>000  1  01  02030  01  0000  110</t>
  </si>
  <si>
    <t>Налог,взимаемый с налогоплательщиков,выбравших в качестве объекта налогообложения доходы</t>
  </si>
  <si>
    <t>000  1  05  01011  01  0000  110</t>
  </si>
  <si>
    <t>Налог,взимаемый с налогоплательщиков,выбравших в качестве объекта налогообложения доходы (за налоговые периоды,истекшие до 1 января 2011 года)</t>
  </si>
  <si>
    <t>000  1  05  01012  01  0000  110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</si>
  <si>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</si>
  <si>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</si>
  <si>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>000  1  05  01022  01  0000  110</t>
  </si>
  <si>
    <t>Налог,взимаемый в виде стоимости  патента в связи с применением упрощенной системы налогообложения</t>
  </si>
  <si>
    <t>000   1 05  01040  00  0000  110</t>
  </si>
  <si>
    <t>Налог,взимаемый в виде стоимости  патента в связи с применением упрощенной системы налогообложения (за налоговые периоды,истекшие до 1 января 2011 года)</t>
  </si>
  <si>
    <t>000   1 05  01042  02  0000  110</t>
  </si>
  <si>
    <t>Единый налог на вмененный доход для отдельных видов деятельности (за налоговые периоды до 1 января 2011 года)</t>
  </si>
  <si>
    <t>Единый сельскохозяйственный налог (за налоговые периоды до 1 января 2011 года)</t>
  </si>
  <si>
    <t>000  1  05  03020  01  0000  110</t>
  </si>
  <si>
    <t>000  2  19  00000  00  0000  000</t>
  </si>
  <si>
    <t>Обеспечение деятельности финансовых,налоговых и таможенных органов и органов финансового (финансово-бюджетного )надзора</t>
  </si>
  <si>
    <t>0111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</si>
  <si>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</si>
  <si>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</si>
  <si>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</si>
  <si>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</si>
  <si>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</si>
  <si>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</si>
  <si>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</si>
  <si>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</si>
  <si>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</si>
  <si>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Культура, кинематография</t>
  </si>
  <si>
    <t>1100</t>
  </si>
  <si>
    <t xml:space="preserve">Физическая культура </t>
  </si>
  <si>
    <t>1101</t>
  </si>
  <si>
    <t>Массовый спорт</t>
  </si>
  <si>
    <t>1102</t>
  </si>
  <si>
    <t>Средства массовой информации</t>
  </si>
  <si>
    <t>Телевидение и радиовещание</t>
  </si>
  <si>
    <t>1200</t>
  </si>
  <si>
    <t>1201</t>
  </si>
  <si>
    <t>000   1 05  01041  02  0000  110</t>
  </si>
  <si>
    <t>000  1  05  01050  01  0000  110</t>
  </si>
  <si>
    <t>Минимальный налог, зачисляемый в бюджеты субъектов Российской Федерации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</si>
  <si>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</si>
  <si>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</si>
  <si>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 объектами</t>
  </si>
  <si>
    <t>000  1  12  01020  01  0000  120</t>
  </si>
  <si>
    <t>000  1  12  01030  01  0000  120</t>
  </si>
  <si>
    <t>Плата за сбросы загрязняющих веществ в водные  объекты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</si>
  <si>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</si>
  <si>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000  2  18  00000  00  0000 000</t>
  </si>
  <si>
    <t>Судебная система</t>
  </si>
  <si>
    <t>0105</t>
  </si>
  <si>
    <t>Бюджетные кредиты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</si>
  <si>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</si>
  <si>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710</t>
  </si>
  <si>
    <t>720</t>
  </si>
  <si>
    <t>520</t>
  </si>
  <si>
    <t>000 01  03  00  00  00  0000  000</t>
  </si>
  <si>
    <t>000 01  03  00  00  00  0000  800</t>
  </si>
  <si>
    <t>000  1  09  06010  02  0000  110</t>
  </si>
  <si>
    <t>Налог с продаж</t>
  </si>
  <si>
    <t>Другие вопросы в области национальной безопасности и правоохранительной деятельности</t>
  </si>
  <si>
    <t>0314</t>
  </si>
  <si>
    <t>010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</si>
  <si>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</si>
  <si>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000 1060000000 0000 000</t>
  </si>
  <si>
    <t>0310</t>
  </si>
  <si>
    <t>0505</t>
  </si>
  <si>
    <t>Другие вопросы в области жилищно-коммунального хозяйства</t>
  </si>
  <si>
    <t xml:space="preserve"> 000 103 00000 00 0000 000</t>
  </si>
  <si>
    <t>000  1  05  04010 02  0000  110</t>
  </si>
  <si>
    <t>Налог  на  имущество  физических лиц,   взимаемый   по   ставкам, применяемым      к      объектам налогообложения, расположенным в границах городских округов</t>
  </si>
  <si>
    <t xml:space="preserve"> 000   1  06  01020  04 0000 110</t>
  </si>
  <si>
    <t>000  1  08  04020  01  0000  110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</si>
  <si>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</si>
  <si>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000  1  09  07032  04  0000 110</t>
  </si>
  <si>
    <t>Прочие местные налоги и сборы, мобилизуемые на территориях городских округов</t>
  </si>
  <si>
    <t>000  1  09  07052  04  0000 110</t>
  </si>
  <si>
    <t>000  1  11  05012 04  0000  120</t>
  </si>
  <si>
    <t>000  1  11  09044  04  0000  120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</si>
  <si>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</si>
  <si>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</si>
  <si>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000  1  13  02994  04  0000  130</t>
  </si>
  <si>
    <t>0405</t>
  </si>
  <si>
    <t>Уменьшение прочих остатков денежных средств  бюджетов городских округов</t>
  </si>
  <si>
    <t>Увеличение прочих остатков денежных средств  бюджетов городских округов</t>
  </si>
  <si>
    <t>000 01  05  02  01  04  0000  510</t>
  </si>
  <si>
    <t>000 01  05  02  01  04  0000  610</t>
  </si>
  <si>
    <t>000 01  03  00  00  04  0000  810</t>
  </si>
  <si>
    <t>000 01  03  01  00  04  0000  710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</si>
  <si>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</si>
  <si>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</si>
  <si>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Доходы бюджетов городских округов от возврата иными организациями остатков субсидий прошлых лет</t>
  </si>
  <si>
    <t>Прочие межбюджетные трансферты, передаваемые бюджетам городских округов</t>
  </si>
  <si>
    <t>Прочие субвенции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</si>
  <si>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</si>
  <si>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субсидии бюджетам городских округов</t>
  </si>
  <si>
    <t>Дотации бюджетам городских округов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</si>
  <si>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городских округов, а также средства от продажи права на заключение договоров аренды указанных земельных участков</t>
  </si>
  <si>
    <t>Численность работников муниципальных учреждений (бюджетных, автономных), находящихся в ведении муниципального образования городской округ Эгвекинот (чел.)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</si>
  <si>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</si>
  <si>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000  2  18  04030 04  0000  180</t>
  </si>
  <si>
    <t>0309</t>
  </si>
  <si>
    <t>0703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</si>
  <si>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</si>
  <si>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000  1  09  01020  04  0000  110</t>
  </si>
  <si>
    <t>Численность мун. Служ.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</si>
  <si>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</si>
  <si>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</si>
  <si>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</si>
  <si>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</si>
  <si>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</si>
  <si>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</si>
  <si>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</si>
  <si>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городских округов</t>
  </si>
  <si>
    <t>Плата за размещение отходов производства</t>
  </si>
  <si>
    <t>Плата за размещение твердых коммунальных отходов</t>
  </si>
  <si>
    <t>000  1  12  01041  01  0000  120</t>
  </si>
  <si>
    <t>000  1  12  01042  01  0000  120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</si>
  <si>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</si>
  <si>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</si>
  <si>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</si>
  <si>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Сельское хозяйство и рыболовство</t>
  </si>
  <si>
    <t>Дорожное хозяйство (дорожные фонды)</t>
  </si>
  <si>
    <t>000  1  09  06001  00  2000 110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</si>
  <si>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</si>
  <si>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НАЛОГИ НА ИМУЩЕСТВО</t>
  </si>
  <si>
    <t>Земельный налог с организаций, обладающих земельным участком, расположенным в границах городских округов</t>
  </si>
  <si>
    <t>000  1  06  06032  04  0000 110</t>
  </si>
  <si>
    <t>000  1  14  02042  04  0000  410</t>
  </si>
  <si>
    <t xml:space="preserve"> 000 103 02231 01 0000 110</t>
  </si>
  <si>
    <t xml:space="preserve"> 000 103 02241 01 0000 110</t>
  </si>
  <si>
    <t xml:space="preserve"> 000 103 02251 01 0000 110</t>
  </si>
  <si>
    <t xml:space="preserve"> 000 103 02261 01 0000 110</t>
  </si>
  <si>
    <t>000  2  02  10000  00  0000  150</t>
  </si>
  <si>
    <t>000  2  02  15001  04  0000  150</t>
  </si>
  <si>
    <t>000  2  02  15002  04  0000  150</t>
  </si>
  <si>
    <t>000  2  02  20000  00  0000  150</t>
  </si>
  <si>
    <t>000  2  02 29999  00  0000  150</t>
  </si>
  <si>
    <t>000  2  02  03000  00  0000  150</t>
  </si>
  <si>
    <t>000 2 02 30029 04 0000 150</t>
  </si>
  <si>
    <t>000 2 02 35082 04 0000 150</t>
  </si>
  <si>
    <t>000  2  02  35120  04  0000  150</t>
  </si>
  <si>
    <t>000  2  02  35930  04  0000  150</t>
  </si>
  <si>
    <t>000  2  02  39999  04  0000  150</t>
  </si>
  <si>
    <t>Здравоохранение</t>
  </si>
  <si>
    <t>Санитарно-эпидемиологическое благополучие</t>
  </si>
  <si>
    <t>0907</t>
  </si>
  <si>
    <t>0900</t>
  </si>
  <si>
    <t>Утверждено на текущий финансовый год (с учетом изменений)</t>
  </si>
  <si>
    <t>Исполнение за истекший период текущего финансового года</t>
  </si>
  <si>
    <t>городского округа Эгвекинот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</si>
  <si>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</si>
  <si>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постановлением  Администрации</t>
  </si>
  <si>
    <t>000  1  14  06012  04  0000  430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</si>
  <si>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</si>
  <si>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</si>
  <si>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000  1  16  01151  01  0000  140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</si>
  <si>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</si>
  <si>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000  1  16  07090  04  0000  140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</si>
  <si>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</si>
  <si>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000  1  16  09040  04  0000  140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</si>
  <si>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</si>
  <si>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000  1  16  10123  01  0000  140</t>
  </si>
  <si>
    <t>000  1  17  01040 04  0000  180</t>
  </si>
  <si>
    <t>Невыясненные поступления, зачисляемые в бюджеты городских округов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</si>
  <si>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</si>
  <si>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000  202  25097  04  0000  150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</si>
  <si>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</si>
  <si>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000  202  25299  04  0000  150</t>
  </si>
  <si>
    <t>Возврат остатков субвенций на государственную регистрацию актов гражданского состояния из бюджетов городских округов</t>
  </si>
  <si>
    <t>000  2 19  35930  04  0000  150</t>
  </si>
  <si>
    <t>итого</t>
  </si>
  <si>
    <t xml:space="preserve"> 000 103 02232 01 0000 110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</si>
  <si>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</si>
  <si>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 000 103 02242 01 0000 110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</si>
  <si>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</si>
  <si>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 000 103 02252 01 0000 110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</si>
  <si>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</si>
  <si>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</si>
  <si>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 000 103 02262 01 0000 110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</si>
  <si>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</si>
  <si>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</si>
  <si>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000  1  11  05024 04  0000  120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</si>
  <si>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</si>
  <si>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</si>
  <si>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</si>
  <si>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000  202  20077  04  0000  150</t>
  </si>
  <si>
    <t>000  2  02  49999  04  0000  150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</si>
  <si>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</si>
  <si>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000  2  02  45303  04  0000  150</t>
  </si>
  <si>
    <t>000  2  02  40000  00  0000  150</t>
  </si>
  <si>
    <t>000  2  07  04000  04  0000  150</t>
  </si>
  <si>
    <t>000  2  07  04000  00  0000  150</t>
  </si>
  <si>
    <t xml:space="preserve"> ПРОЧИЕ БЕЗВОЗМЕЗДНЫЕ ПОСТУПЛЕНИЯ</t>
  </si>
  <si>
    <t xml:space="preserve"> Прочие безвозмездные поступления в бюджеты городских округов</t>
  </si>
  <si>
    <t>000  2  19  60010  04  0000  150</t>
  </si>
  <si>
    <t>000  202  25304  04  0000  150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</si>
  <si>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</si>
  <si>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000  202  27576  04  0000  150</t>
  </si>
  <si>
    <t>1300</t>
  </si>
  <si>
    <t>1301</t>
  </si>
  <si>
    <t>Обслуживание государственного (муниципального) долга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</si>
  <si>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</si>
  <si>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</si>
  <si>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000  1  16  01203  01  0000  140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</si>
  <si>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</si>
  <si>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000  1  16  01053  01  0000  140</t>
  </si>
  <si>
    <t>Инициативные платежи, зачисляемые в бюджеты городских округов</t>
  </si>
  <si>
    <t>Дотации (гранты) бюджетам городских округов за достижение показателей деятельности органов местного самоуправления</t>
  </si>
  <si>
    <t>000  2  02  16549  04  0000  150</t>
  </si>
  <si>
    <t>Субвенции бюджетам субъектов Российской Федерации и муниципальных образований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</si>
  <si>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</si>
  <si>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</si>
  <si>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внутренного долга</t>
  </si>
  <si>
    <t>МОП (121 ВР)</t>
  </si>
  <si>
    <t>Мун сл (121 ВР)</t>
  </si>
  <si>
    <r>
      <t xml:space="preserve">Орган,обеспечивающий исполнение бюджета: </t>
    </r>
    <r>
      <rPr>
        <b/>
        <sz val="12"/>
        <rFont val="Times New Roman"/>
        <family val="1"/>
        <charset val="204"/>
      </rPr>
      <t>Управление финансов,экономики и имущественных отношений  городского округа Эгвекинот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</si>
  <si>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</si>
  <si>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</si>
  <si>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</si>
  <si>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</si>
  <si>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НАЛОГИ НА ТОВАРЫ (РАБОТЫ, УСЛУГИ), РЕАЛИЗУЕМЫЕ НА ТЕРРИТОРИИ РОССИЙСКОЙ ФЕДЕРАЦИИ</t>
  </si>
  <si>
    <t>Дотации бюджетам на поддержку мер по обеспечению сбалансированности бюджетов</t>
  </si>
  <si>
    <t>000  1  01  02010  01  1000  110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</si>
  <si>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</si>
  <si>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</si>
  <si>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000  1  01  02010  01  2100  110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</si>
  <si>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</t>
  </si>
  <si>
    <t>000  1  01  02020  01  1000  110</t>
  </si>
  <si>
    <t>Налог на доходы физических лиц с доходов, полученных физическими лицами ,не являющимися  налоговыми резидентами Российской Федерации</t>
  </si>
  <si>
    <t>000  1  01  02030  01  1000  110</t>
  </si>
  <si>
    <t>000  101  02040  01  0000  110</t>
  </si>
  <si>
    <t>000  1  01  02080  01  1000  110</t>
  </si>
  <si>
    <t>000  1  05  01011  01  1000  110</t>
  </si>
  <si>
    <t>000  1  05  01011  01  2100  110</t>
  </si>
  <si>
    <t>000  1  05  01011  01  3000  110</t>
  </si>
  <si>
    <t>000  1  05  01021  01  1000  110</t>
  </si>
  <si>
    <t>000  1  05  01021  01  2100  110</t>
  </si>
  <si>
    <t>000  1  05  02010  02  1000  110</t>
  </si>
  <si>
    <t>000  1  05  02010  02  2100  110</t>
  </si>
  <si>
    <t>000  1  05  02010  02  3000  110</t>
  </si>
  <si>
    <t>000  1  05  02020  02  1000  110</t>
  </si>
  <si>
    <t>000  1  05  02020  02  2100  110</t>
  </si>
  <si>
    <t>000  1  05  03010  01  0000  110</t>
  </si>
  <si>
    <t>000  1  05  03010  01  1000  110</t>
  </si>
  <si>
    <t>000  1  05  03010  01  2100  110</t>
  </si>
  <si>
    <t>000  1  05  04010 02  1000  110</t>
  </si>
  <si>
    <t>000  1  05  04010 02  2100  110</t>
  </si>
  <si>
    <t xml:space="preserve"> 000   1  06  01020  04 1000 110</t>
  </si>
  <si>
    <t xml:space="preserve"> 000   1  06  01020  04 2100 110</t>
  </si>
  <si>
    <t>000  1  06  06032  04  1000 110</t>
  </si>
  <si>
    <t>000  1  06  06032  04  2100 110</t>
  </si>
  <si>
    <t>000  1  06  06042  04  1000 110</t>
  </si>
  <si>
    <t>000  1  06  06042  04  2100 110</t>
  </si>
  <si>
    <t>000  1  08  03010  01  1050  110</t>
  </si>
  <si>
    <t>000  1  08  03010  01  1060  110</t>
  </si>
  <si>
    <t>000  1  08  03010  01  4000  110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</si>
  <si>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</si>
  <si>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</si>
  <si>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000  1  11  05074  04  0000  120</t>
  </si>
  <si>
    <t>000  1  16  01063  01  0000  140</t>
  </si>
  <si>
    <t>000  1  17  15020 04  0000  150</t>
  </si>
  <si>
    <t>000  202  25519  04  0000  150</t>
  </si>
  <si>
    <t>000  2  02  45454  04  0000  150</t>
  </si>
  <si>
    <t>000  2  02  45505  04  0000  150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</si>
  <si>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</si>
  <si>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</si>
  <si>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</si>
  <si>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Субсидии бюджетам городских округов на поддержку отрасли культуры</t>
  </si>
  <si>
    <t xml:space="preserve"> Прочие доходы от оказания платных услуг (работ)</t>
  </si>
  <si>
    <t>000  1  13  01994  04  0000  130</t>
  </si>
  <si>
    <t xml:space="preserve">  Прочие неналоговые доходы бюджетов городских округов</t>
  </si>
  <si>
    <t>000  1  17  05040 04  0000  180</t>
  </si>
  <si>
    <t>МКУ+бюдж+авт (211+266)</t>
  </si>
  <si>
    <t>Численность МОП, БУ/АУ, МКУ</t>
  </si>
  <si>
    <t>ГОРОДСКОГО ОКРУГА ЭГВЕКИНОТ ЗА 9 МЕСЯЦЕВ 2022 ГОДА</t>
  </si>
  <si>
    <t>Численность всей УСП (данные Огурцова)</t>
  </si>
  <si>
    <t>УСП (АУП)</t>
  </si>
  <si>
    <t>Админ (МОП)</t>
  </si>
  <si>
    <t>КСП (МОП)</t>
  </si>
  <si>
    <t>УФЭИ (МОП)</t>
  </si>
  <si>
    <t>МКУ АХС, ЕДДС и архив</t>
  </si>
  <si>
    <t>из 14-МО</t>
  </si>
  <si>
    <t>от 25 ноября 2022 г. № 891 -па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</si>
</sst>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dd\.mm\.yyyy"/>
    <numFmt numFmtId="166" formatCode="0.0"/>
  </numFmts>
  <fonts count="30"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color indexed="81"/>
      <name val="Tahoma"/>
      <charset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87">
    <xf numFmtId="0" fontId="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4" fontId="13" fillId="0" borderId="2">
      <alignment horizontal="right"/>
    </xf>
    <xf numFmtId="4" fontId="13" fillId="0" borderId="3">
      <alignment horizontal="right"/>
    </xf>
    <xf numFmtId="49" fontId="13" fillId="0" borderId="0">
      <alignment horizontal="right"/>
    </xf>
    <xf numFmtId="0" fontId="13" fillId="0" borderId="4">
      <alignment horizontal="left" wrapText="1"/>
    </xf>
    <xf numFmtId="0" fontId="13" fillId="0" borderId="5">
      <alignment horizontal="left" wrapText="1" indent="1"/>
    </xf>
    <xf numFmtId="0" fontId="14" fillId="0" borderId="6">
      <alignment horizontal="left" wrapText="1"/>
    </xf>
    <xf numFmtId="0" fontId="13" fillId="2" borderId="0"/>
    <xf numFmtId="0" fontId="13" fillId="0" borderId="7"/>
    <xf numFmtId="0" fontId="13" fillId="0" borderId="0">
      <alignment horizontal="center"/>
    </xf>
    <xf numFmtId="0" fontId="12" fillId="0" borderId="7"/>
    <xf numFmtId="4" fontId="13" fillId="0" borderId="8">
      <alignment horizontal="right"/>
    </xf>
    <xf numFmtId="49" fontId="13" fillId="0" borderId="6">
      <alignment horizontal="center"/>
    </xf>
    <xf numFmtId="4" fontId="13" fillId="0" borderId="9">
      <alignment horizontal="right"/>
    </xf>
    <xf numFmtId="0" fontId="14" fillId="0" borderId="0">
      <alignment horizontal="center"/>
    </xf>
    <xf numFmtId="0" fontId="14" fillId="0" borderId="7"/>
    <xf numFmtId="0" fontId="13" fillId="0" borderId="10">
      <alignment horizontal="left" wrapText="1"/>
    </xf>
    <xf numFmtId="0" fontId="13" fillId="0" borderId="11">
      <alignment horizontal="left" wrapText="1" indent="1"/>
    </xf>
    <xf numFmtId="0" fontId="13" fillId="0" borderId="10">
      <alignment horizontal="left" wrapText="1" indent="2"/>
    </xf>
    <xf numFmtId="0" fontId="13" fillId="0" borderId="4">
      <alignment horizontal="left" wrapText="1" indent="2"/>
    </xf>
    <xf numFmtId="0" fontId="13" fillId="0" borderId="0">
      <alignment horizontal="center" wrapText="1"/>
    </xf>
    <xf numFmtId="49" fontId="13" fillId="0" borderId="7">
      <alignment horizontal="left"/>
    </xf>
    <xf numFmtId="49" fontId="13" fillId="0" borderId="12">
      <alignment horizontal="center" wrapText="1"/>
    </xf>
    <xf numFmtId="49" fontId="13" fillId="0" borderId="12">
      <alignment horizontal="left" wrapText="1"/>
    </xf>
    <xf numFmtId="49" fontId="13" fillId="0" borderId="12">
      <alignment horizontal="center" shrinkToFit="1"/>
    </xf>
    <xf numFmtId="49" fontId="13" fillId="0" borderId="2">
      <alignment horizontal="center" shrinkToFit="1"/>
    </xf>
    <xf numFmtId="0" fontId="13" fillId="0" borderId="5">
      <alignment horizontal="left" wrapText="1"/>
    </xf>
    <xf numFmtId="0" fontId="13" fillId="0" borderId="4">
      <alignment horizontal="left" wrapText="1" indent="1"/>
    </xf>
    <xf numFmtId="0" fontId="13" fillId="0" borderId="5">
      <alignment horizontal="left" wrapText="1" indent="2"/>
    </xf>
    <xf numFmtId="0" fontId="12" fillId="0" borderId="13"/>
    <xf numFmtId="0" fontId="12" fillId="0" borderId="14"/>
    <xf numFmtId="49" fontId="13" fillId="0" borderId="8">
      <alignment horizontal="center"/>
    </xf>
    <xf numFmtId="0" fontId="14" fillId="0" borderId="15">
      <alignment horizontal="center" vertical="center" textRotation="90" wrapText="1"/>
    </xf>
    <xf numFmtId="0" fontId="14" fillId="0" borderId="14">
      <alignment horizontal="center" vertical="center" textRotation="90" wrapText="1"/>
    </xf>
    <xf numFmtId="0" fontId="13" fillId="0" borderId="0">
      <alignment vertical="center"/>
    </xf>
    <xf numFmtId="0" fontId="14" fillId="0" borderId="0">
      <alignment horizontal="center" vertical="center" textRotation="90" wrapText="1"/>
    </xf>
    <xf numFmtId="0" fontId="14" fillId="0" borderId="16">
      <alignment horizontal="center" vertical="center" textRotation="90" wrapText="1"/>
    </xf>
    <xf numFmtId="0" fontId="14" fillId="0" borderId="0">
      <alignment horizontal="center" vertical="center" textRotation="90"/>
    </xf>
    <xf numFmtId="0" fontId="14" fillId="0" borderId="16">
      <alignment horizontal="center" vertical="center" textRotation="90"/>
    </xf>
    <xf numFmtId="0" fontId="14" fillId="0" borderId="17">
      <alignment horizontal="center" vertical="center" textRotation="90"/>
    </xf>
    <xf numFmtId="0" fontId="15" fillId="0" borderId="7">
      <alignment wrapText="1"/>
    </xf>
    <xf numFmtId="0" fontId="15" fillId="0" borderId="17">
      <alignment wrapText="1"/>
    </xf>
    <xf numFmtId="0" fontId="15" fillId="0" borderId="14">
      <alignment wrapText="1"/>
    </xf>
    <xf numFmtId="0" fontId="13" fillId="0" borderId="17">
      <alignment horizontal="center" vertical="top" wrapText="1"/>
    </xf>
    <xf numFmtId="0" fontId="14" fillId="0" borderId="18"/>
    <xf numFmtId="49" fontId="16" fillId="0" borderId="19">
      <alignment horizontal="left" vertical="center" wrapText="1"/>
    </xf>
    <xf numFmtId="49" fontId="13" fillId="0" borderId="5">
      <alignment horizontal="left" vertical="center" wrapText="1" indent="2"/>
    </xf>
    <xf numFmtId="49" fontId="13" fillId="0" borderId="4">
      <alignment horizontal="left" vertical="center" wrapText="1" indent="3"/>
    </xf>
    <xf numFmtId="49" fontId="13" fillId="0" borderId="19">
      <alignment horizontal="left" vertical="center" wrapText="1" indent="3"/>
    </xf>
    <xf numFmtId="49" fontId="13" fillId="0" borderId="20">
      <alignment horizontal="left" vertical="center" wrapText="1" indent="3"/>
    </xf>
    <xf numFmtId="0" fontId="16" fillId="0" borderId="18">
      <alignment horizontal="left" vertical="center" wrapText="1"/>
    </xf>
    <xf numFmtId="49" fontId="13" fillId="0" borderId="1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7">
      <alignment horizontal="left" vertical="center" wrapText="1" indent="3"/>
    </xf>
    <xf numFmtId="49" fontId="16" fillId="0" borderId="18">
      <alignment horizontal="left" vertical="center" wrapText="1"/>
    </xf>
    <xf numFmtId="0" fontId="13" fillId="0" borderId="19">
      <alignment horizontal="left" vertical="center" wrapText="1"/>
    </xf>
    <xf numFmtId="0" fontId="13" fillId="0" borderId="20">
      <alignment horizontal="left" vertical="center" wrapText="1"/>
    </xf>
    <xf numFmtId="49" fontId="16" fillId="0" borderId="21">
      <alignment horizontal="left" vertical="center" wrapText="1"/>
    </xf>
    <xf numFmtId="49" fontId="13" fillId="0" borderId="22">
      <alignment horizontal="left" vertical="center" wrapText="1"/>
    </xf>
    <xf numFmtId="49" fontId="13" fillId="0" borderId="23">
      <alignment horizontal="left" vertical="center" wrapText="1"/>
    </xf>
    <xf numFmtId="49" fontId="14" fillId="0" borderId="24">
      <alignment horizontal="center"/>
    </xf>
    <xf numFmtId="49" fontId="14" fillId="0" borderId="25">
      <alignment horizontal="center" vertical="center" wrapText="1"/>
    </xf>
    <xf numFmtId="49" fontId="13" fillId="0" borderId="26">
      <alignment horizontal="center" vertical="center" wrapText="1"/>
    </xf>
    <xf numFmtId="49" fontId="13" fillId="0" borderId="12">
      <alignment horizontal="center" vertical="center" wrapText="1"/>
    </xf>
    <xf numFmtId="49" fontId="13" fillId="0" borderId="25">
      <alignment horizontal="center" vertical="center" wrapText="1"/>
    </xf>
    <xf numFmtId="49" fontId="13" fillId="0" borderId="14">
      <alignment horizontal="center" vertical="center" wrapText="1"/>
    </xf>
    <xf numFmtId="49" fontId="13" fillId="0" borderId="0">
      <alignment horizontal="center" vertical="center" wrapText="1"/>
    </xf>
    <xf numFmtId="49" fontId="13" fillId="0" borderId="7">
      <alignment horizontal="center" vertical="center" wrapText="1"/>
    </xf>
    <xf numFmtId="49" fontId="14" fillId="0" borderId="24">
      <alignment horizontal="center" vertical="center" wrapText="1"/>
    </xf>
    <xf numFmtId="49" fontId="13" fillId="0" borderId="27">
      <alignment horizontal="center" vertical="center" wrapText="1"/>
    </xf>
    <xf numFmtId="0" fontId="12" fillId="0" borderId="28"/>
    <xf numFmtId="0" fontId="13" fillId="0" borderId="24">
      <alignment horizontal="center" vertical="center"/>
    </xf>
    <xf numFmtId="0" fontId="13" fillId="0" borderId="26">
      <alignment horizontal="center" vertical="center"/>
    </xf>
    <xf numFmtId="0" fontId="13" fillId="0" borderId="12">
      <alignment horizontal="center" vertical="center"/>
    </xf>
    <xf numFmtId="0" fontId="13" fillId="0" borderId="25">
      <alignment horizontal="center" vertical="center"/>
    </xf>
    <xf numFmtId="49" fontId="13" fillId="0" borderId="3">
      <alignment horizontal="center" vertical="center"/>
    </xf>
    <xf numFmtId="49" fontId="13" fillId="0" borderId="29">
      <alignment horizontal="center" vertical="center"/>
    </xf>
    <xf numFmtId="49" fontId="13" fillId="0" borderId="2">
      <alignment horizontal="center" vertical="center"/>
    </xf>
    <xf numFmtId="49" fontId="13" fillId="0" borderId="17">
      <alignment horizontal="center" vertical="center"/>
    </xf>
    <xf numFmtId="49" fontId="13" fillId="0" borderId="7">
      <alignment horizontal="center"/>
    </xf>
    <xf numFmtId="0" fontId="13" fillId="0" borderId="14">
      <alignment horizontal="center"/>
    </xf>
    <xf numFmtId="0" fontId="13" fillId="0" borderId="0">
      <alignment horizontal="center"/>
    </xf>
    <xf numFmtId="49" fontId="13" fillId="0" borderId="7"/>
    <xf numFmtId="0" fontId="13" fillId="0" borderId="17">
      <alignment horizontal="center" vertical="top"/>
    </xf>
    <xf numFmtId="49" fontId="13" fillId="0" borderId="17">
      <alignment horizontal="center" vertical="top" wrapText="1"/>
    </xf>
    <xf numFmtId="0" fontId="13" fillId="0" borderId="29"/>
    <xf numFmtId="4" fontId="13" fillId="0" borderId="14">
      <alignment horizontal="right"/>
    </xf>
    <xf numFmtId="4" fontId="13" fillId="0" borderId="0">
      <alignment horizontal="right" shrinkToFit="1"/>
    </xf>
    <xf numFmtId="4" fontId="13" fillId="0" borderId="7">
      <alignment horizontal="right"/>
    </xf>
    <xf numFmtId="4" fontId="13" fillId="0" borderId="30">
      <alignment horizontal="right"/>
    </xf>
    <xf numFmtId="0" fontId="13" fillId="0" borderId="14"/>
    <xf numFmtId="0" fontId="13" fillId="0" borderId="17">
      <alignment horizontal="center" vertical="top" wrapText="1"/>
    </xf>
    <xf numFmtId="0" fontId="13" fillId="0" borderId="7">
      <alignment horizontal="center"/>
    </xf>
    <xf numFmtId="49" fontId="13" fillId="0" borderId="14">
      <alignment horizontal="center"/>
    </xf>
    <xf numFmtId="49" fontId="13" fillId="0" borderId="0">
      <alignment horizontal="left"/>
    </xf>
    <xf numFmtId="4" fontId="13" fillId="0" borderId="29">
      <alignment horizontal="right"/>
    </xf>
    <xf numFmtId="0" fontId="13" fillId="0" borderId="17">
      <alignment horizontal="center" vertical="top"/>
    </xf>
    <xf numFmtId="4" fontId="13" fillId="0" borderId="31">
      <alignment horizontal="right"/>
    </xf>
    <xf numFmtId="0" fontId="13" fillId="0" borderId="31"/>
    <xf numFmtId="4" fontId="13" fillId="0" borderId="32">
      <alignment horizontal="right"/>
    </xf>
    <xf numFmtId="0" fontId="12" fillId="3" borderId="0"/>
    <xf numFmtId="0" fontId="14" fillId="0" borderId="0"/>
    <xf numFmtId="0" fontId="17" fillId="0" borderId="0"/>
    <xf numFmtId="0" fontId="13" fillId="0" borderId="0">
      <alignment horizontal="left"/>
    </xf>
    <xf numFmtId="0" fontId="13" fillId="0" borderId="0"/>
    <xf numFmtId="0" fontId="18" fillId="0" borderId="0"/>
    <xf numFmtId="0" fontId="12" fillId="0" borderId="0"/>
    <xf numFmtId="0" fontId="12" fillId="3" borderId="7"/>
    <xf numFmtId="49" fontId="13" fillId="0" borderId="17">
      <alignment horizontal="center" vertical="center" wrapText="1"/>
    </xf>
    <xf numFmtId="49" fontId="13" fillId="0" borderId="17">
      <alignment horizontal="center" vertical="center" wrapText="1"/>
    </xf>
    <xf numFmtId="0" fontId="12" fillId="3" borderId="33"/>
    <xf numFmtId="0" fontId="13" fillId="0" borderId="34">
      <alignment horizontal="left" wrapText="1"/>
    </xf>
    <xf numFmtId="0" fontId="10" fillId="0" borderId="18">
      <alignment horizontal="left" wrapText="1" indent="2"/>
    </xf>
    <xf numFmtId="0" fontId="13" fillId="0" borderId="10">
      <alignment horizontal="left" wrapText="1" indent="1"/>
    </xf>
    <xf numFmtId="0" fontId="13" fillId="0" borderId="10">
      <alignment horizontal="left" wrapText="1" indent="1"/>
    </xf>
    <xf numFmtId="0" fontId="13" fillId="0" borderId="18">
      <alignment horizontal="left" wrapText="1" indent="2"/>
    </xf>
    <xf numFmtId="0" fontId="12" fillId="3" borderId="35"/>
    <xf numFmtId="0" fontId="19" fillId="0" borderId="0">
      <alignment horizontal="center" wrapText="1"/>
    </xf>
    <xf numFmtId="0" fontId="20" fillId="0" borderId="0">
      <alignment horizontal="center" vertical="top"/>
    </xf>
    <xf numFmtId="0" fontId="13" fillId="0" borderId="7">
      <alignment wrapText="1"/>
    </xf>
    <xf numFmtId="0" fontId="13" fillId="0" borderId="33">
      <alignment wrapText="1"/>
    </xf>
    <xf numFmtId="0" fontId="13" fillId="0" borderId="14">
      <alignment horizontal="left"/>
    </xf>
    <xf numFmtId="0" fontId="12" fillId="3" borderId="36"/>
    <xf numFmtId="49" fontId="13" fillId="0" borderId="24">
      <alignment horizontal="center" wrapText="1"/>
    </xf>
    <xf numFmtId="49" fontId="13" fillId="0" borderId="26">
      <alignment horizontal="center" wrapText="1"/>
    </xf>
    <xf numFmtId="49" fontId="13" fillId="0" borderId="25">
      <alignment horizontal="center"/>
    </xf>
    <xf numFmtId="0" fontId="12" fillId="3" borderId="14"/>
    <xf numFmtId="0" fontId="12" fillId="3" borderId="37"/>
    <xf numFmtId="0" fontId="13" fillId="0" borderId="28"/>
    <xf numFmtId="0" fontId="13" fillId="0" borderId="0">
      <alignment horizontal="left"/>
    </xf>
    <xf numFmtId="49" fontId="13" fillId="0" borderId="14"/>
    <xf numFmtId="49" fontId="13" fillId="0" borderId="0"/>
    <xf numFmtId="49" fontId="13" fillId="0" borderId="3">
      <alignment horizontal="center"/>
    </xf>
    <xf numFmtId="49" fontId="13" fillId="0" borderId="29">
      <alignment horizontal="center"/>
    </xf>
    <xf numFmtId="49" fontId="13" fillId="0" borderId="17">
      <alignment horizontal="center"/>
    </xf>
    <xf numFmtId="49" fontId="13" fillId="0" borderId="17">
      <alignment horizontal="center" vertical="center" wrapText="1"/>
    </xf>
    <xf numFmtId="49" fontId="13" fillId="0" borderId="30">
      <alignment horizontal="center" vertical="center" wrapText="1"/>
    </xf>
    <xf numFmtId="0" fontId="12" fillId="3" borderId="38"/>
    <xf numFmtId="4" fontId="13" fillId="0" borderId="17">
      <alignment horizontal="right"/>
    </xf>
    <xf numFmtId="0" fontId="13" fillId="2" borderId="28"/>
    <xf numFmtId="0" fontId="19" fillId="0" borderId="0">
      <alignment horizontal="center" wrapText="1"/>
    </xf>
    <xf numFmtId="0" fontId="21" fillId="0" borderId="16"/>
    <xf numFmtId="49" fontId="22" fillId="0" borderId="39">
      <alignment horizontal="right"/>
    </xf>
    <xf numFmtId="0" fontId="13" fillId="0" borderId="39">
      <alignment horizontal="right"/>
    </xf>
    <xf numFmtId="0" fontId="21" fillId="0" borderId="7"/>
    <xf numFmtId="0" fontId="13" fillId="0" borderId="30">
      <alignment horizontal="center"/>
    </xf>
    <xf numFmtId="49" fontId="12" fillId="0" borderId="40">
      <alignment horizontal="center"/>
    </xf>
    <xf numFmtId="165" fontId="13" fillId="0" borderId="41">
      <alignment horizontal="center"/>
    </xf>
    <xf numFmtId="0" fontId="13" fillId="0" borderId="42">
      <alignment horizontal="center"/>
    </xf>
    <xf numFmtId="49" fontId="13" fillId="0" borderId="43">
      <alignment horizontal="center"/>
    </xf>
    <xf numFmtId="49" fontId="13" fillId="0" borderId="41">
      <alignment horizontal="center"/>
    </xf>
    <xf numFmtId="0" fontId="13" fillId="0" borderId="41">
      <alignment horizontal="center"/>
    </xf>
    <xf numFmtId="49" fontId="13" fillId="0" borderId="44">
      <alignment horizontal="center"/>
    </xf>
    <xf numFmtId="0" fontId="18" fillId="0" borderId="28"/>
    <xf numFmtId="0" fontId="21" fillId="0" borderId="0"/>
    <xf numFmtId="0" fontId="12" fillId="0" borderId="45"/>
    <xf numFmtId="0" fontId="12" fillId="0" borderId="46"/>
    <xf numFmtId="0" fontId="13" fillId="0" borderId="6">
      <alignment horizontal="left" wrapText="1"/>
    </xf>
    <xf numFmtId="49" fontId="13" fillId="0" borderId="31">
      <alignment horizontal="center"/>
    </xf>
    <xf numFmtId="0" fontId="19" fillId="0" borderId="0">
      <alignment horizontal="left" wrapText="1"/>
    </xf>
    <xf numFmtId="49" fontId="12" fillId="0" borderId="0"/>
    <xf numFmtId="0" fontId="13" fillId="0" borderId="0">
      <alignment horizontal="right"/>
    </xf>
    <xf numFmtId="49" fontId="13" fillId="0" borderId="0">
      <alignment horizontal="right"/>
    </xf>
    <xf numFmtId="4" fontId="13" fillId="0" borderId="6">
      <alignment horizontal="right"/>
    </xf>
    <xf numFmtId="0" fontId="13" fillId="0" borderId="0">
      <alignment horizontal="left" wrapText="1"/>
    </xf>
    <xf numFmtId="0" fontId="13" fillId="0" borderId="7">
      <alignment horizontal="left"/>
    </xf>
    <xf numFmtId="0" fontId="13" fillId="0" borderId="11">
      <alignment horizontal="left" wrapText="1"/>
    </xf>
    <xf numFmtId="0" fontId="13" fillId="0" borderId="33"/>
    <xf numFmtId="0" fontId="14" fillId="0" borderId="47">
      <alignment horizontal="left" wrapText="1"/>
    </xf>
    <xf numFmtId="0" fontId="13" fillId="0" borderId="8">
      <alignment horizontal="left" wrapText="1" indent="2"/>
    </xf>
    <xf numFmtId="49" fontId="13" fillId="0" borderId="0">
      <alignment horizontal="center" wrapText="1"/>
    </xf>
    <xf numFmtId="49" fontId="13" fillId="0" borderId="25">
      <alignment horizontal="center" wrapText="1"/>
    </xf>
    <xf numFmtId="0" fontId="13" fillId="0" borderId="48"/>
    <xf numFmtId="0" fontId="13" fillId="0" borderId="49">
      <alignment horizontal="center" wrapText="1"/>
    </xf>
    <xf numFmtId="0" fontId="12" fillId="3" borderId="28"/>
    <xf numFmtId="49" fontId="13" fillId="0" borderId="12">
      <alignment horizontal="center"/>
    </xf>
    <xf numFmtId="49" fontId="13" fillId="0" borderId="0">
      <alignment horizontal="center"/>
    </xf>
    <xf numFmtId="49" fontId="13" fillId="0" borderId="2">
      <alignment horizontal="center" wrapText="1"/>
    </xf>
    <xf numFmtId="49" fontId="13" fillId="0" borderId="50">
      <alignment horizontal="center" wrapText="1"/>
    </xf>
    <xf numFmtId="49" fontId="13" fillId="0" borderId="2">
      <alignment horizontal="center"/>
    </xf>
    <xf numFmtId="49" fontId="13" fillId="0" borderId="7"/>
    <xf numFmtId="0" fontId="9" fillId="0" borderId="0"/>
  </cellStyleXfs>
  <cellXfs count="95">
    <xf numFmtId="0" fontId="0" fillId="0" borderId="0" xfId="0"/>
    <xf numFmtId="0" fontId="2" fillId="0" borderId="0" xfId="0" applyFont="1" applyAlignment="1"/>
    <xf numFmtId="0" fontId="2" fillId="0" borderId="0" xfId="0" applyFont="1"/>
    <xf numFmtId="49" fontId="2" fillId="0" borderId="0" xfId="0" applyNumberFormat="1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/>
    <xf numFmtId="49" fontId="4" fillId="0" borderId="0" xfId="0" applyNumberFormat="1" applyFont="1" applyAlignment="1"/>
    <xf numFmtId="164" fontId="2" fillId="0" borderId="0" xfId="0" applyNumberFormat="1" applyFont="1"/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164" fontId="2" fillId="0" borderId="0" xfId="0" applyNumberFormat="1" applyFont="1" applyFill="1"/>
    <xf numFmtId="164" fontId="1" fillId="0" borderId="0" xfId="0" applyNumberFormat="1" applyFont="1" applyFill="1"/>
    <xf numFmtId="164" fontId="5" fillId="0" borderId="1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/>
    <xf numFmtId="0" fontId="4" fillId="0" borderId="0" xfId="0" applyFont="1" applyFill="1" applyAlignment="1"/>
    <xf numFmtId="3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4" fillId="0" borderId="0" xfId="0" applyNumberFormat="1" applyFont="1" applyFill="1" applyAlignment="1"/>
    <xf numFmtId="0" fontId="2" fillId="0" borderId="0" xfId="0" applyFont="1" applyFill="1" applyBorder="1"/>
    <xf numFmtId="0" fontId="2" fillId="0" borderId="0" xfId="0" applyFont="1" applyBorder="1"/>
    <xf numFmtId="4" fontId="13" fillId="0" borderId="0" xfId="6" applyNumberFormat="1" applyFill="1" applyBorder="1" applyProtection="1">
      <alignment horizontal="right"/>
      <protection locked="0"/>
    </xf>
    <xf numFmtId="4" fontId="13" fillId="0" borderId="0" xfId="6" applyNumberFormat="1" applyBorder="1" applyProtection="1">
      <alignment horizontal="right"/>
      <protection locked="0"/>
    </xf>
    <xf numFmtId="49" fontId="4" fillId="0" borderId="0" xfId="0" applyNumberFormat="1" applyFont="1" applyFill="1" applyAlignment="1"/>
    <xf numFmtId="164" fontId="24" fillId="0" borderId="1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Fill="1" applyBorder="1"/>
    <xf numFmtId="0" fontId="23" fillId="0" borderId="0" xfId="0" applyFont="1" applyBorder="1"/>
    <xf numFmtId="0" fontId="2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/>
    <xf numFmtId="0" fontId="6" fillId="0" borderId="1" xfId="0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shrinkToFit="1"/>
    </xf>
    <xf numFmtId="0" fontId="26" fillId="0" borderId="1" xfId="0" applyFont="1" applyFill="1" applyBorder="1" applyAlignment="1">
      <alignment horizontal="center" shrinkToFit="1"/>
    </xf>
    <xf numFmtId="0" fontId="25" fillId="0" borderId="1" xfId="0" applyFont="1" applyFill="1" applyBorder="1" applyAlignment="1">
      <alignment horizontal="left" wrapText="1" indent="1"/>
    </xf>
    <xf numFmtId="0" fontId="26" fillId="0" borderId="1" xfId="0" applyFont="1" applyFill="1" applyBorder="1" applyAlignment="1">
      <alignment wrapText="1"/>
    </xf>
    <xf numFmtId="0" fontId="5" fillId="0" borderId="1" xfId="117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166" fontId="2" fillId="0" borderId="0" xfId="0" applyNumberFormat="1" applyFont="1" applyFill="1"/>
    <xf numFmtId="0" fontId="4" fillId="0" borderId="1" xfId="0" applyFont="1" applyFill="1" applyBorder="1" applyAlignment="1"/>
    <xf numFmtId="0" fontId="2" fillId="0" borderId="1" xfId="0" applyFont="1" applyBorder="1"/>
    <xf numFmtId="49" fontId="4" fillId="0" borderId="1" xfId="0" applyNumberFormat="1" applyFont="1" applyBorder="1" applyAlignment="1"/>
    <xf numFmtId="4" fontId="4" fillId="0" borderId="1" xfId="0" applyNumberFormat="1" applyFont="1" applyFill="1" applyBorder="1" applyAlignment="1"/>
    <xf numFmtId="4" fontId="2" fillId="0" borderId="1" xfId="0" applyNumberFormat="1" applyFont="1" applyBorder="1"/>
    <xf numFmtId="49" fontId="28" fillId="0" borderId="1" xfId="0" applyNumberFormat="1" applyFont="1" applyBorder="1" applyAlignment="1"/>
    <xf numFmtId="0" fontId="28" fillId="0" borderId="1" xfId="0" applyFont="1" applyFill="1" applyBorder="1" applyAlignment="1"/>
    <xf numFmtId="0" fontId="29" fillId="0" borderId="1" xfId="0" applyFont="1" applyBorder="1"/>
    <xf numFmtId="0" fontId="3" fillId="0" borderId="1" xfId="0" applyFont="1" applyFill="1" applyBorder="1" applyAlignment="1"/>
    <xf numFmtId="0" fontId="1" fillId="0" borderId="1" xfId="0" applyFont="1" applyBorder="1"/>
    <xf numFmtId="49" fontId="3" fillId="0" borderId="1" xfId="0" applyNumberFormat="1" applyFont="1" applyBorder="1" applyAlignment="1"/>
    <xf numFmtId="4" fontId="1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</cellXfs>
  <cellStyles count="187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21" xfId="105"/>
    <cellStyle name="xl22" xfId="106"/>
    <cellStyle name="xl23" xfId="107"/>
    <cellStyle name="xl24" xfId="108"/>
    <cellStyle name="xl25" xfId="109"/>
    <cellStyle name="xl26" xfId="110"/>
    <cellStyle name="xl27" xfId="111"/>
    <cellStyle name="xl28" xfId="112"/>
    <cellStyle name="xl29" xfId="113"/>
    <cellStyle name="xl30" xfId="114"/>
    <cellStyle name="xl31" xfId="115"/>
    <cellStyle name="xl32" xfId="116"/>
    <cellStyle name="xl33" xfId="117"/>
    <cellStyle name="xl33 2" xfId="118"/>
    <cellStyle name="xl33 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47" xfId="133"/>
    <cellStyle name="xl48" xfId="134"/>
    <cellStyle name="xl49" xfId="135"/>
    <cellStyle name="xl50" xfId="136"/>
    <cellStyle name="xl51" xfId="137"/>
    <cellStyle name="xl52" xfId="138"/>
    <cellStyle name="xl53" xfId="139"/>
    <cellStyle name="xl54" xfId="140"/>
    <cellStyle name="xl55" xfId="141"/>
    <cellStyle name="xl56" xfId="142"/>
    <cellStyle name="xl57" xfId="143"/>
    <cellStyle name="xl58" xfId="144"/>
    <cellStyle name="xl59" xfId="145"/>
    <cellStyle name="xl60" xfId="146"/>
    <cellStyle name="xl61" xfId="147"/>
    <cellStyle name="xl62" xfId="148"/>
    <cellStyle name="xl63" xfId="149"/>
    <cellStyle name="xl64" xfId="150"/>
    <cellStyle name="xl65" xfId="151"/>
    <cellStyle name="xl66" xfId="152"/>
    <cellStyle name="xl67" xfId="153"/>
    <cellStyle name="xl68" xfId="154"/>
    <cellStyle name="xl69" xfId="155"/>
    <cellStyle name="xl70" xfId="156"/>
    <cellStyle name="xl71" xfId="157"/>
    <cellStyle name="xl72" xfId="158"/>
    <cellStyle name="xl73" xfId="159"/>
    <cellStyle name="xl74" xfId="160"/>
    <cellStyle name="xl75" xfId="161"/>
    <cellStyle name="xl76" xfId="162"/>
    <cellStyle name="xl77" xfId="163"/>
    <cellStyle name="xl78" xfId="164"/>
    <cellStyle name="xl79" xfId="165"/>
    <cellStyle name="xl80" xfId="166"/>
    <cellStyle name="xl81" xfId="167"/>
    <cellStyle name="xl82" xfId="168"/>
    <cellStyle name="xl83" xfId="169"/>
    <cellStyle name="xl84" xfId="170"/>
    <cellStyle name="xl85" xfId="171"/>
    <cellStyle name="xl86" xfId="172"/>
    <cellStyle name="xl87" xfId="173"/>
    <cellStyle name="xl88" xfId="174"/>
    <cellStyle name="xl89" xfId="175"/>
    <cellStyle name="xl90" xfId="176"/>
    <cellStyle name="xl91" xfId="177"/>
    <cellStyle name="xl92" xfId="178"/>
    <cellStyle name="xl93" xfId="179"/>
    <cellStyle name="xl94" xfId="180"/>
    <cellStyle name="xl95" xfId="181"/>
    <cellStyle name="xl96" xfId="182"/>
    <cellStyle name="xl97" xfId="183"/>
    <cellStyle name="xl98" xfId="184"/>
    <cellStyle name="xl99" xfId="185"/>
    <cellStyle name="Обычный" xfId="0" builtinId="0"/>
    <cellStyle name="Обычный 2" xfId="186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3"/>
  <sheetViews>
    <sheetView tabSelected="1" zoomScale="70" zoomScaleNormal="70" zoomScaleSheetLayoutView="70" zoomScalePageLayoutView="55" workbookViewId="0">
      <selection activeCell="O14" sqref="O14"/>
    </sheetView>
  </sheetViews>
  <sheetFormatPr defaultRowHeight="15"/>
  <cols>
    <col min="1" max="1" width="128.33203125" style="1" customWidth="1"/>
    <col min="2" max="2" width="11.5" style="3" customWidth="1"/>
    <col min="3" max="3" width="45.83203125" style="3" customWidth="1"/>
    <col min="4" max="4" width="24.83203125" style="1" customWidth="1"/>
    <col min="5" max="5" width="25.1640625" style="18" customWidth="1"/>
    <col min="6" max="6" width="18" style="17" customWidth="1"/>
    <col min="7" max="7" width="11.1640625" style="2" customWidth="1"/>
    <col min="8" max="8" width="15.6640625" style="2" customWidth="1"/>
    <col min="9" max="9" width="9.33203125" style="2" customWidth="1"/>
    <col min="10" max="16384" width="9.33203125" style="2"/>
  </cols>
  <sheetData>
    <row r="1" spans="1:7" ht="20.25" customHeight="1">
      <c r="A1" s="18"/>
      <c r="B1" s="46"/>
      <c r="C1" s="46"/>
      <c r="D1" s="92" t="s">
        <v>16</v>
      </c>
      <c r="E1" s="92"/>
    </row>
    <row r="2" spans="1:7" ht="18" customHeight="1">
      <c r="A2" s="18"/>
      <c r="B2" s="46"/>
      <c r="C2" s="75"/>
      <c r="D2" s="93" t="s">
        <v>290</v>
      </c>
      <c r="E2" s="93"/>
    </row>
    <row r="3" spans="1:7" ht="15" customHeight="1">
      <c r="A3" s="18"/>
      <c r="B3" s="46"/>
      <c r="C3" s="75"/>
      <c r="D3" s="93" t="s">
        <v>288</v>
      </c>
      <c r="E3" s="93"/>
    </row>
    <row r="4" spans="1:7" ht="18.75">
      <c r="A4" s="25"/>
      <c r="B4" s="39"/>
      <c r="C4" s="75"/>
      <c r="D4" s="93" t="s">
        <v>421</v>
      </c>
      <c r="E4" s="93"/>
    </row>
    <row r="5" spans="1:7" ht="18.75">
      <c r="A5" s="25"/>
      <c r="B5" s="39"/>
      <c r="C5" s="47"/>
      <c r="D5" s="47"/>
      <c r="E5" s="47"/>
    </row>
    <row r="6" spans="1:7" ht="18.75">
      <c r="A6" s="94" t="s">
        <v>54</v>
      </c>
      <c r="B6" s="94"/>
      <c r="C6" s="94"/>
      <c r="D6" s="94"/>
      <c r="E6" s="94"/>
    </row>
    <row r="7" spans="1:7" s="1" customFormat="1" ht="18.75">
      <c r="A7" s="92" t="s">
        <v>413</v>
      </c>
      <c r="B7" s="92"/>
      <c r="C7" s="92"/>
      <c r="D7" s="92"/>
      <c r="E7" s="92"/>
      <c r="F7" s="18"/>
    </row>
    <row r="8" spans="1:7" s="1" customFormat="1" ht="15.75">
      <c r="A8" s="27"/>
      <c r="B8" s="27"/>
      <c r="C8" s="27"/>
      <c r="D8" s="27"/>
      <c r="E8" s="27"/>
      <c r="F8" s="18"/>
    </row>
    <row r="9" spans="1:7" s="1" customFormat="1" ht="15.75">
      <c r="A9" s="90" t="s">
        <v>354</v>
      </c>
      <c r="B9" s="90"/>
      <c r="C9" s="90"/>
      <c r="D9" s="27"/>
      <c r="E9" s="27"/>
      <c r="F9" s="18"/>
    </row>
    <row r="10" spans="1:7" s="1" customFormat="1" ht="15.75">
      <c r="A10" s="25" t="s">
        <v>9</v>
      </c>
      <c r="B10" s="48"/>
      <c r="C10" s="48"/>
      <c r="D10" s="27"/>
      <c r="E10" s="27"/>
      <c r="F10" s="18"/>
    </row>
    <row r="11" spans="1:7" s="1" customFormat="1" ht="15.75">
      <c r="A11" s="25" t="s">
        <v>10</v>
      </c>
      <c r="B11" s="48"/>
      <c r="C11" s="48"/>
      <c r="D11" s="27"/>
      <c r="E11" s="27"/>
      <c r="F11" s="18"/>
    </row>
    <row r="12" spans="1:7" s="1" customFormat="1" ht="15.75">
      <c r="A12" s="91"/>
      <c r="B12" s="91"/>
      <c r="C12" s="91"/>
      <c r="D12" s="91"/>
      <c r="E12" s="91"/>
      <c r="F12" s="18"/>
    </row>
    <row r="13" spans="1:7" s="1" customFormat="1" ht="15.75">
      <c r="A13" s="25"/>
      <c r="B13" s="39"/>
      <c r="C13" s="39"/>
      <c r="D13" s="25"/>
      <c r="E13" s="25"/>
      <c r="F13" s="18"/>
    </row>
    <row r="14" spans="1:7" s="4" customFormat="1" ht="69.75" customHeight="1">
      <c r="A14" s="28" t="s">
        <v>87</v>
      </c>
      <c r="B14" s="49" t="s">
        <v>88</v>
      </c>
      <c r="C14" s="49" t="s">
        <v>89</v>
      </c>
      <c r="D14" s="28" t="s">
        <v>286</v>
      </c>
      <c r="E14" s="28" t="s">
        <v>287</v>
      </c>
      <c r="F14" s="19"/>
    </row>
    <row r="15" spans="1:7" ht="20.25" customHeight="1">
      <c r="A15" s="50" t="s">
        <v>55</v>
      </c>
      <c r="B15" s="51"/>
      <c r="C15" s="51"/>
      <c r="D15" s="29"/>
      <c r="E15" s="29"/>
    </row>
    <row r="16" spans="1:7" ht="18.75">
      <c r="A16" s="52" t="s">
        <v>90</v>
      </c>
      <c r="B16" s="53">
        <v>10</v>
      </c>
      <c r="C16" s="53" t="s">
        <v>91</v>
      </c>
      <c r="D16" s="30">
        <f>D18+D32+D41+D68+D77+D83+D89+D94+D100+D103+D106+D116</f>
        <v>183818.99999999997</v>
      </c>
      <c r="E16" s="30">
        <f>E18+E32+E41+E68+E77+E83+E89+E94+E100+E103+E106+E116</f>
        <v>140786.49900000001</v>
      </c>
      <c r="F16" s="21"/>
      <c r="G16" s="8"/>
    </row>
    <row r="17" spans="1:6" ht="18.75">
      <c r="A17" s="52" t="s">
        <v>92</v>
      </c>
      <c r="B17" s="53">
        <v>10</v>
      </c>
      <c r="C17" s="53" t="s">
        <v>93</v>
      </c>
      <c r="D17" s="30">
        <f>D18</f>
        <v>141445.19999999998</v>
      </c>
      <c r="E17" s="30">
        <f>E18</f>
        <v>105476.7</v>
      </c>
      <c r="F17" s="21"/>
    </row>
    <row r="18" spans="1:6" ht="18.75">
      <c r="A18" s="54" t="s">
        <v>94</v>
      </c>
      <c r="B18" s="55">
        <v>10</v>
      </c>
      <c r="C18" s="55" t="s">
        <v>95</v>
      </c>
      <c r="D18" s="56">
        <f>SUM(D19:D31)</f>
        <v>141445.19999999998</v>
      </c>
      <c r="E18" s="56">
        <f>SUM(E19:E31)</f>
        <v>105476.7</v>
      </c>
    </row>
    <row r="19" spans="1:6" ht="75">
      <c r="A19" s="57" t="s">
        <v>244</v>
      </c>
      <c r="B19" s="15" t="s">
        <v>200</v>
      </c>
      <c r="C19" s="15" t="s">
        <v>134</v>
      </c>
      <c r="D19" s="23">
        <v>141007.6</v>
      </c>
      <c r="E19" s="23">
        <v>104928</v>
      </c>
    </row>
    <row r="20" spans="1:6" ht="93.75">
      <c r="A20" s="57" t="s">
        <v>245</v>
      </c>
      <c r="B20" s="15" t="s">
        <v>200</v>
      </c>
      <c r="C20" s="15" t="s">
        <v>96</v>
      </c>
      <c r="D20" s="23">
        <v>152.30000000000001</v>
      </c>
      <c r="E20" s="23">
        <v>221.6</v>
      </c>
    </row>
    <row r="21" spans="1:6" ht="37.5">
      <c r="A21" s="58" t="s">
        <v>246</v>
      </c>
      <c r="B21" s="15" t="s">
        <v>200</v>
      </c>
      <c r="C21" s="15" t="s">
        <v>139</v>
      </c>
      <c r="D21" s="23">
        <v>144</v>
      </c>
      <c r="E21" s="23">
        <v>159.19999999999999</v>
      </c>
    </row>
    <row r="22" spans="1:6" ht="37.5" hidden="1">
      <c r="A22" s="57" t="s">
        <v>362</v>
      </c>
      <c r="B22" s="15" t="s">
        <v>200</v>
      </c>
      <c r="C22" s="15" t="s">
        <v>361</v>
      </c>
      <c r="D22" s="23">
        <v>0</v>
      </c>
      <c r="E22" s="23">
        <v>0</v>
      </c>
    </row>
    <row r="23" spans="1:6" ht="56.25" hidden="1">
      <c r="A23" s="57" t="s">
        <v>363</v>
      </c>
      <c r="B23" s="15" t="s">
        <v>200</v>
      </c>
      <c r="C23" s="15" t="s">
        <v>364</v>
      </c>
      <c r="D23" s="23">
        <v>0</v>
      </c>
      <c r="E23" s="23">
        <v>0</v>
      </c>
    </row>
    <row r="24" spans="1:6" ht="75" hidden="1">
      <c r="A24" s="57" t="s">
        <v>365</v>
      </c>
      <c r="B24" s="15" t="s">
        <v>200</v>
      </c>
      <c r="C24" s="15" t="s">
        <v>366</v>
      </c>
      <c r="D24" s="23">
        <v>0</v>
      </c>
      <c r="E24" s="23">
        <v>0</v>
      </c>
    </row>
    <row r="25" spans="1:6" ht="75">
      <c r="A25" s="57" t="s">
        <v>395</v>
      </c>
      <c r="B25" s="15" t="s">
        <v>200</v>
      </c>
      <c r="C25" s="15" t="s">
        <v>369</v>
      </c>
      <c r="D25" s="23">
        <v>27.8</v>
      </c>
      <c r="E25" s="23">
        <v>0</v>
      </c>
    </row>
    <row r="26" spans="1:6" ht="78.75" hidden="1" customHeight="1">
      <c r="A26" s="58" t="s">
        <v>97</v>
      </c>
      <c r="B26" s="15" t="s">
        <v>200</v>
      </c>
      <c r="C26" s="15" t="s">
        <v>98</v>
      </c>
      <c r="D26" s="23"/>
      <c r="E26" s="23"/>
    </row>
    <row r="27" spans="1:6" ht="82.5" hidden="1" customHeight="1">
      <c r="A27" s="57" t="s">
        <v>133</v>
      </c>
      <c r="B27" s="15" t="s">
        <v>200</v>
      </c>
      <c r="C27" s="15" t="s">
        <v>132</v>
      </c>
      <c r="D27" s="23"/>
      <c r="E27" s="23"/>
    </row>
    <row r="28" spans="1:6" ht="18.75" hidden="1">
      <c r="A28" s="58"/>
      <c r="B28" s="15"/>
      <c r="C28" s="15"/>
      <c r="D28" s="23"/>
      <c r="E28" s="23"/>
    </row>
    <row r="29" spans="1:6" ht="37.5" hidden="1">
      <c r="A29" s="58" t="s">
        <v>367</v>
      </c>
      <c r="B29" s="15" t="s">
        <v>200</v>
      </c>
      <c r="C29" s="15" t="s">
        <v>368</v>
      </c>
      <c r="D29" s="23">
        <v>0</v>
      </c>
      <c r="E29" s="23">
        <v>0</v>
      </c>
    </row>
    <row r="30" spans="1:6" ht="75" hidden="1">
      <c r="A30" s="58" t="s">
        <v>247</v>
      </c>
      <c r="B30" s="15" t="s">
        <v>200</v>
      </c>
      <c r="C30" s="15" t="s">
        <v>99</v>
      </c>
      <c r="D30" s="23"/>
      <c r="E30" s="23">
        <v>0</v>
      </c>
    </row>
    <row r="31" spans="1:6" ht="75">
      <c r="A31" s="58" t="s">
        <v>340</v>
      </c>
      <c r="B31" s="15" t="s">
        <v>200</v>
      </c>
      <c r="C31" s="15" t="s">
        <v>370</v>
      </c>
      <c r="D31" s="23">
        <v>113.5</v>
      </c>
      <c r="E31" s="23">
        <v>167.9</v>
      </c>
    </row>
    <row r="32" spans="1:6" ht="37.5">
      <c r="A32" s="59" t="s">
        <v>359</v>
      </c>
      <c r="B32" s="15" t="s">
        <v>200</v>
      </c>
      <c r="C32" s="67" t="s">
        <v>206</v>
      </c>
      <c r="D32" s="12">
        <f>SUM(D33:D40)</f>
        <v>5145.8</v>
      </c>
      <c r="E32" s="12">
        <f>SUM(E33:E40)</f>
        <v>4426.5000000000009</v>
      </c>
      <c r="F32" s="21"/>
    </row>
    <row r="33" spans="1:6" ht="56.25">
      <c r="A33" s="58" t="s">
        <v>248</v>
      </c>
      <c r="B33" s="15" t="s">
        <v>200</v>
      </c>
      <c r="C33" s="68" t="s">
        <v>267</v>
      </c>
      <c r="D33" s="23">
        <v>1968.4</v>
      </c>
      <c r="E33" s="23">
        <v>1831.2</v>
      </c>
    </row>
    <row r="34" spans="1:6" ht="105.75" customHeight="1">
      <c r="A34" s="58" t="s">
        <v>311</v>
      </c>
      <c r="B34" s="15" t="s">
        <v>200</v>
      </c>
      <c r="C34" s="68" t="s">
        <v>310</v>
      </c>
      <c r="D34" s="23">
        <v>358.1</v>
      </c>
      <c r="E34" s="23">
        <v>333.2</v>
      </c>
    </row>
    <row r="35" spans="1:6" ht="75">
      <c r="A35" s="58" t="s">
        <v>249</v>
      </c>
      <c r="B35" s="15" t="s">
        <v>200</v>
      </c>
      <c r="C35" s="68" t="s">
        <v>268</v>
      </c>
      <c r="D35" s="23">
        <v>10.9</v>
      </c>
      <c r="E35" s="23">
        <v>10.4</v>
      </c>
    </row>
    <row r="36" spans="1:6" ht="112.5">
      <c r="A36" s="58" t="s">
        <v>313</v>
      </c>
      <c r="B36" s="15" t="s">
        <v>200</v>
      </c>
      <c r="C36" s="68" t="s">
        <v>312</v>
      </c>
      <c r="D36" s="23">
        <v>2</v>
      </c>
      <c r="E36" s="23">
        <v>1.9</v>
      </c>
    </row>
    <row r="37" spans="1:6" ht="56.25">
      <c r="A37" s="58" t="s">
        <v>250</v>
      </c>
      <c r="B37" s="15" t="s">
        <v>200</v>
      </c>
      <c r="C37" s="68" t="s">
        <v>269</v>
      </c>
      <c r="D37" s="23">
        <v>2621.1999999999998</v>
      </c>
      <c r="E37" s="23">
        <v>2107.9</v>
      </c>
    </row>
    <row r="38" spans="1:6" ht="101.25" customHeight="1">
      <c r="A38" s="58" t="s">
        <v>315</v>
      </c>
      <c r="B38" s="15" t="s">
        <v>200</v>
      </c>
      <c r="C38" s="68" t="s">
        <v>314</v>
      </c>
      <c r="D38" s="23">
        <v>476.9</v>
      </c>
      <c r="E38" s="23">
        <v>383.5</v>
      </c>
    </row>
    <row r="39" spans="1:6" ht="56.25">
      <c r="A39" s="58" t="s">
        <v>201</v>
      </c>
      <c r="B39" s="15" t="s">
        <v>200</v>
      </c>
      <c r="C39" s="68" t="s">
        <v>270</v>
      </c>
      <c r="D39" s="23">
        <v>-246.8</v>
      </c>
      <c r="E39" s="23">
        <v>-204.4</v>
      </c>
    </row>
    <row r="40" spans="1:6" ht="99" customHeight="1">
      <c r="A40" s="58" t="s">
        <v>316</v>
      </c>
      <c r="B40" s="15" t="s">
        <v>200</v>
      </c>
      <c r="C40" s="68" t="s">
        <v>317</v>
      </c>
      <c r="D40" s="23">
        <v>-44.9</v>
      </c>
      <c r="E40" s="23">
        <v>-37.200000000000003</v>
      </c>
    </row>
    <row r="41" spans="1:6" ht="18.75">
      <c r="A41" s="59" t="s">
        <v>100</v>
      </c>
      <c r="B41" s="15" t="s">
        <v>200</v>
      </c>
      <c r="C41" s="60" t="s">
        <v>101</v>
      </c>
      <c r="D41" s="12">
        <f>SUM(D42:D65)</f>
        <v>11156.1</v>
      </c>
      <c r="E41" s="12">
        <f>SUM(E42:E67)</f>
        <v>9303.3989999999994</v>
      </c>
      <c r="F41" s="21"/>
    </row>
    <row r="42" spans="1:6" ht="37.5">
      <c r="A42" s="58" t="s">
        <v>140</v>
      </c>
      <c r="B42" s="15" t="s">
        <v>200</v>
      </c>
      <c r="C42" s="15" t="s">
        <v>141</v>
      </c>
      <c r="D42" s="23">
        <v>5000</v>
      </c>
      <c r="E42" s="23">
        <v>3573.9</v>
      </c>
    </row>
    <row r="43" spans="1:6" ht="37.5" hidden="1">
      <c r="A43" s="58" t="s">
        <v>142</v>
      </c>
      <c r="B43" s="15" t="s">
        <v>200</v>
      </c>
      <c r="C43" s="15" t="s">
        <v>143</v>
      </c>
      <c r="D43" s="23"/>
      <c r="E43" s="23"/>
    </row>
    <row r="44" spans="1:6" ht="37.5" hidden="1">
      <c r="A44" s="58" t="s">
        <v>140</v>
      </c>
      <c r="B44" s="15" t="s">
        <v>200</v>
      </c>
      <c r="C44" s="15" t="s">
        <v>371</v>
      </c>
      <c r="D44" s="23">
        <v>0</v>
      </c>
      <c r="E44" s="23">
        <v>0</v>
      </c>
    </row>
    <row r="45" spans="1:6" ht="37.5" hidden="1">
      <c r="A45" s="58" t="s">
        <v>140</v>
      </c>
      <c r="B45" s="15" t="s">
        <v>200</v>
      </c>
      <c r="C45" s="15" t="s">
        <v>372</v>
      </c>
      <c r="D45" s="23">
        <v>0</v>
      </c>
      <c r="E45" s="23">
        <v>0</v>
      </c>
    </row>
    <row r="46" spans="1:6" ht="37.5" hidden="1">
      <c r="A46" s="58" t="s">
        <v>140</v>
      </c>
      <c r="B46" s="15" t="s">
        <v>200</v>
      </c>
      <c r="C46" s="15" t="s">
        <v>373</v>
      </c>
      <c r="D46" s="23">
        <v>0</v>
      </c>
      <c r="E46" s="23">
        <v>0</v>
      </c>
    </row>
    <row r="47" spans="1:6" ht="37.5">
      <c r="A47" s="58" t="s">
        <v>102</v>
      </c>
      <c r="B47" s="15" t="s">
        <v>200</v>
      </c>
      <c r="C47" s="15" t="s">
        <v>144</v>
      </c>
      <c r="D47" s="23">
        <v>5200</v>
      </c>
      <c r="E47" s="23">
        <v>4648.7</v>
      </c>
    </row>
    <row r="48" spans="1:6" ht="51" hidden="1" customHeight="1">
      <c r="A48" s="58" t="s">
        <v>145</v>
      </c>
      <c r="B48" s="15" t="s">
        <v>200</v>
      </c>
      <c r="C48" s="15" t="s">
        <v>146</v>
      </c>
      <c r="D48" s="23"/>
      <c r="E48" s="23"/>
    </row>
    <row r="49" spans="1:6" ht="41.25" hidden="1" customHeight="1">
      <c r="A49" s="58" t="s">
        <v>147</v>
      </c>
      <c r="B49" s="15" t="s">
        <v>200</v>
      </c>
      <c r="C49" s="15" t="s">
        <v>148</v>
      </c>
      <c r="D49" s="23"/>
      <c r="E49" s="23"/>
    </row>
    <row r="50" spans="1:6" ht="38.25" hidden="1" customHeight="1">
      <c r="A50" s="58" t="s">
        <v>147</v>
      </c>
      <c r="B50" s="15" t="s">
        <v>200</v>
      </c>
      <c r="C50" s="15" t="s">
        <v>176</v>
      </c>
      <c r="D50" s="23"/>
      <c r="E50" s="23"/>
    </row>
    <row r="51" spans="1:6" ht="42.75" hidden="1" customHeight="1">
      <c r="A51" s="58" t="s">
        <v>149</v>
      </c>
      <c r="B51" s="15" t="s">
        <v>200</v>
      </c>
      <c r="C51" s="15" t="s">
        <v>150</v>
      </c>
      <c r="D51" s="23"/>
      <c r="E51" s="23"/>
    </row>
    <row r="52" spans="1:6" ht="42.75" hidden="1" customHeight="1">
      <c r="A52" s="58" t="s">
        <v>102</v>
      </c>
      <c r="B52" s="15" t="s">
        <v>200</v>
      </c>
      <c r="C52" s="15" t="s">
        <v>374</v>
      </c>
      <c r="D52" s="23">
        <v>0</v>
      </c>
      <c r="E52" s="23">
        <v>0</v>
      </c>
    </row>
    <row r="53" spans="1:6" ht="42.75" hidden="1" customHeight="1">
      <c r="A53" s="58" t="s">
        <v>102</v>
      </c>
      <c r="B53" s="15" t="s">
        <v>200</v>
      </c>
      <c r="C53" s="15" t="s">
        <v>375</v>
      </c>
      <c r="D53" s="23">
        <v>0</v>
      </c>
      <c r="E53" s="23">
        <v>0</v>
      </c>
    </row>
    <row r="54" spans="1:6" ht="21" customHeight="1">
      <c r="A54" s="58" t="s">
        <v>178</v>
      </c>
      <c r="B54" s="15" t="s">
        <v>200</v>
      </c>
      <c r="C54" s="15" t="s">
        <v>177</v>
      </c>
      <c r="D54" s="23">
        <v>0</v>
      </c>
      <c r="E54" s="23">
        <v>-62.1</v>
      </c>
    </row>
    <row r="55" spans="1:6" ht="18.75">
      <c r="A55" s="58" t="s">
        <v>103</v>
      </c>
      <c r="B55" s="15" t="s">
        <v>200</v>
      </c>
      <c r="C55" s="15" t="s">
        <v>318</v>
      </c>
      <c r="D55" s="23">
        <v>0</v>
      </c>
      <c r="E55" s="23">
        <v>-22</v>
      </c>
    </row>
    <row r="56" spans="1:6" ht="18.75" hidden="1">
      <c r="A56" s="58" t="s">
        <v>103</v>
      </c>
      <c r="B56" s="15" t="s">
        <v>200</v>
      </c>
      <c r="C56" s="15" t="s">
        <v>376</v>
      </c>
      <c r="D56" s="23">
        <v>0</v>
      </c>
      <c r="E56" s="23">
        <v>0</v>
      </c>
    </row>
    <row r="57" spans="1:6" ht="18.75" hidden="1">
      <c r="A57" s="58" t="s">
        <v>103</v>
      </c>
      <c r="B57" s="15" t="s">
        <v>200</v>
      </c>
      <c r="C57" s="15" t="s">
        <v>377</v>
      </c>
      <c r="D57" s="23">
        <v>0</v>
      </c>
      <c r="E57" s="23">
        <v>0</v>
      </c>
    </row>
    <row r="58" spans="1:6" ht="18.75" hidden="1">
      <c r="A58" s="58" t="s">
        <v>103</v>
      </c>
      <c r="B58" s="15" t="s">
        <v>200</v>
      </c>
      <c r="C58" s="15" t="s">
        <v>378</v>
      </c>
      <c r="D58" s="23">
        <v>0</v>
      </c>
      <c r="E58" s="23">
        <v>0</v>
      </c>
    </row>
    <row r="59" spans="1:6" ht="41.25" customHeight="1">
      <c r="A59" s="58" t="s">
        <v>151</v>
      </c>
      <c r="B59" s="15" t="s">
        <v>200</v>
      </c>
      <c r="C59" s="15" t="s">
        <v>379</v>
      </c>
      <c r="D59" s="23">
        <v>0</v>
      </c>
      <c r="E59" s="23">
        <v>-4.4000000000000004</v>
      </c>
    </row>
    <row r="60" spans="1:6" ht="39.75" hidden="1" customHeight="1">
      <c r="A60" s="58" t="s">
        <v>319</v>
      </c>
      <c r="B60" s="15" t="s">
        <v>200</v>
      </c>
      <c r="C60" s="15" t="s">
        <v>380</v>
      </c>
      <c r="D60" s="23">
        <v>0</v>
      </c>
      <c r="E60" s="23">
        <v>-1E-3</v>
      </c>
    </row>
    <row r="61" spans="1:6" ht="18.75">
      <c r="A61" s="58" t="s">
        <v>104</v>
      </c>
      <c r="B61" s="15" t="s">
        <v>200</v>
      </c>
      <c r="C61" s="15" t="s">
        <v>381</v>
      </c>
      <c r="D61" s="23">
        <v>467.5</v>
      </c>
      <c r="E61" s="23">
        <v>691.5</v>
      </c>
    </row>
    <row r="62" spans="1:6" ht="18.75" hidden="1">
      <c r="A62" s="58" t="s">
        <v>152</v>
      </c>
      <c r="B62" s="15" t="s">
        <v>200</v>
      </c>
      <c r="C62" s="15" t="s">
        <v>153</v>
      </c>
      <c r="D62" s="23"/>
      <c r="E62" s="23"/>
    </row>
    <row r="63" spans="1:6" ht="18.75" hidden="1">
      <c r="A63" s="58" t="s">
        <v>104</v>
      </c>
      <c r="B63" s="15" t="s">
        <v>200</v>
      </c>
      <c r="C63" s="15" t="s">
        <v>382</v>
      </c>
      <c r="D63" s="23">
        <v>0</v>
      </c>
      <c r="E63" s="23">
        <v>0</v>
      </c>
      <c r="F63" s="2"/>
    </row>
    <row r="64" spans="1:6" ht="18.75" hidden="1">
      <c r="A64" s="58" t="s">
        <v>104</v>
      </c>
      <c r="B64" s="15" t="s">
        <v>200</v>
      </c>
      <c r="C64" s="15" t="s">
        <v>383</v>
      </c>
      <c r="D64" s="23">
        <v>0</v>
      </c>
      <c r="E64" s="23">
        <v>0</v>
      </c>
      <c r="F64" s="2"/>
    </row>
    <row r="65" spans="1:6" ht="37.5" customHeight="1">
      <c r="A65" s="58" t="s">
        <v>251</v>
      </c>
      <c r="B65" s="15" t="s">
        <v>200</v>
      </c>
      <c r="C65" s="15" t="s">
        <v>207</v>
      </c>
      <c r="D65" s="23">
        <v>488.6</v>
      </c>
      <c r="E65" s="23">
        <v>477.8</v>
      </c>
    </row>
    <row r="66" spans="1:6" ht="37.5" hidden="1" customHeight="1">
      <c r="A66" s="58" t="s">
        <v>251</v>
      </c>
      <c r="B66" s="15" t="s">
        <v>200</v>
      </c>
      <c r="C66" s="15" t="s">
        <v>384</v>
      </c>
      <c r="D66" s="23">
        <v>0</v>
      </c>
      <c r="E66" s="23">
        <v>0</v>
      </c>
    </row>
    <row r="67" spans="1:6" ht="37.5" hidden="1" customHeight="1">
      <c r="A67" s="58" t="s">
        <v>251</v>
      </c>
      <c r="B67" s="15" t="s">
        <v>200</v>
      </c>
      <c r="C67" s="15" t="s">
        <v>385</v>
      </c>
      <c r="D67" s="23">
        <v>0</v>
      </c>
      <c r="E67" s="23">
        <v>0</v>
      </c>
    </row>
    <row r="68" spans="1:6" ht="18.75">
      <c r="A68" s="69" t="s">
        <v>263</v>
      </c>
      <c r="B68" s="15" t="s">
        <v>200</v>
      </c>
      <c r="C68" s="67" t="s">
        <v>202</v>
      </c>
      <c r="D68" s="12">
        <f>SUM(D69:D76)</f>
        <v>4078.9</v>
      </c>
      <c r="E68" s="12">
        <f>SUM(E69:E76)</f>
        <v>4028.4</v>
      </c>
      <c r="F68" s="21"/>
    </row>
    <row r="69" spans="1:6" ht="37.5">
      <c r="A69" s="70" t="s">
        <v>208</v>
      </c>
      <c r="B69" s="15" t="s">
        <v>200</v>
      </c>
      <c r="C69" s="68" t="s">
        <v>209</v>
      </c>
      <c r="D69" s="23">
        <v>56.9</v>
      </c>
      <c r="E69" s="23">
        <v>38.299999999999997</v>
      </c>
    </row>
    <row r="70" spans="1:6" ht="37.5" hidden="1">
      <c r="A70" s="70" t="s">
        <v>208</v>
      </c>
      <c r="B70" s="15" t="s">
        <v>200</v>
      </c>
      <c r="C70" s="68" t="s">
        <v>386</v>
      </c>
      <c r="D70" s="23">
        <v>0</v>
      </c>
      <c r="E70" s="23">
        <v>0</v>
      </c>
    </row>
    <row r="71" spans="1:6" ht="37.5" hidden="1">
      <c r="A71" s="70" t="s">
        <v>208</v>
      </c>
      <c r="B71" s="15" t="s">
        <v>200</v>
      </c>
      <c r="C71" s="68" t="s">
        <v>387</v>
      </c>
      <c r="D71" s="23">
        <v>0</v>
      </c>
      <c r="E71" s="23">
        <v>0</v>
      </c>
    </row>
    <row r="72" spans="1:6" ht="37.5">
      <c r="A72" s="70" t="s">
        <v>264</v>
      </c>
      <c r="B72" s="15" t="s">
        <v>200</v>
      </c>
      <c r="C72" s="68" t="s">
        <v>265</v>
      </c>
      <c r="D72" s="23">
        <v>4000</v>
      </c>
      <c r="E72" s="23">
        <v>3992.1</v>
      </c>
    </row>
    <row r="73" spans="1:6" ht="37.5" hidden="1">
      <c r="A73" s="70" t="s">
        <v>264</v>
      </c>
      <c r="B73" s="15" t="s">
        <v>200</v>
      </c>
      <c r="C73" s="68" t="s">
        <v>388</v>
      </c>
      <c r="D73" s="23">
        <v>0</v>
      </c>
      <c r="E73" s="23">
        <v>0</v>
      </c>
    </row>
    <row r="74" spans="1:6" ht="37.5" hidden="1">
      <c r="A74" s="70" t="s">
        <v>264</v>
      </c>
      <c r="B74" s="15" t="s">
        <v>200</v>
      </c>
      <c r="C74" s="68" t="s">
        <v>389</v>
      </c>
      <c r="D74" s="23">
        <v>0</v>
      </c>
      <c r="E74" s="23">
        <v>0</v>
      </c>
    </row>
    <row r="75" spans="1:6" ht="37.5">
      <c r="A75" s="70" t="s">
        <v>264</v>
      </c>
      <c r="B75" s="15" t="s">
        <v>200</v>
      </c>
      <c r="C75" s="68" t="s">
        <v>390</v>
      </c>
      <c r="D75" s="23">
        <v>22</v>
      </c>
      <c r="E75" s="23">
        <v>-2</v>
      </c>
      <c r="F75" s="76"/>
    </row>
    <row r="76" spans="1:6" ht="37.5" hidden="1">
      <c r="A76" s="70" t="s">
        <v>264</v>
      </c>
      <c r="B76" s="15" t="s">
        <v>200</v>
      </c>
      <c r="C76" s="68" t="s">
        <v>391</v>
      </c>
      <c r="D76" s="23">
        <v>0</v>
      </c>
      <c r="E76" s="23">
        <v>0</v>
      </c>
    </row>
    <row r="77" spans="1:6" ht="18.75">
      <c r="A77" s="59" t="s">
        <v>105</v>
      </c>
      <c r="B77" s="15" t="s">
        <v>200</v>
      </c>
      <c r="C77" s="60" t="s">
        <v>106</v>
      </c>
      <c r="D77" s="12">
        <f>SUM(D78:D82)</f>
        <v>630.4</v>
      </c>
      <c r="E77" s="12">
        <f>SUM(E78:E82)</f>
        <v>453.8</v>
      </c>
      <c r="F77" s="21"/>
    </row>
    <row r="78" spans="1:6" ht="37.5">
      <c r="A78" s="58" t="s">
        <v>355</v>
      </c>
      <c r="B78" s="15" t="s">
        <v>200</v>
      </c>
      <c r="C78" s="15" t="s">
        <v>107</v>
      </c>
      <c r="D78" s="23">
        <v>580.4</v>
      </c>
      <c r="E78" s="23">
        <v>410.6</v>
      </c>
    </row>
    <row r="79" spans="1:6" ht="37.5" hidden="1">
      <c r="A79" s="58" t="s">
        <v>355</v>
      </c>
      <c r="B79" s="15" t="s">
        <v>200</v>
      </c>
      <c r="C79" s="15" t="s">
        <v>392</v>
      </c>
      <c r="D79" s="23">
        <v>0</v>
      </c>
      <c r="E79" s="23">
        <v>0</v>
      </c>
    </row>
    <row r="80" spans="1:6" ht="37.5" hidden="1">
      <c r="A80" s="58" t="s">
        <v>355</v>
      </c>
      <c r="B80" s="15" t="s">
        <v>200</v>
      </c>
      <c r="C80" s="15" t="s">
        <v>393</v>
      </c>
      <c r="D80" s="23">
        <v>0</v>
      </c>
      <c r="E80" s="23">
        <v>0</v>
      </c>
    </row>
    <row r="81" spans="1:6" ht="37.5" hidden="1">
      <c r="A81" s="58" t="s">
        <v>355</v>
      </c>
      <c r="B81" s="15" t="s">
        <v>200</v>
      </c>
      <c r="C81" s="15" t="s">
        <v>394</v>
      </c>
      <c r="D81" s="23">
        <v>0</v>
      </c>
      <c r="E81" s="23">
        <v>0</v>
      </c>
    </row>
    <row r="82" spans="1:6" ht="65.25" customHeight="1">
      <c r="A82" s="58" t="s">
        <v>356</v>
      </c>
      <c r="B82" s="15" t="s">
        <v>200</v>
      </c>
      <c r="C82" s="15" t="s">
        <v>210</v>
      </c>
      <c r="D82" s="23">
        <v>50</v>
      </c>
      <c r="E82" s="23">
        <v>43.2</v>
      </c>
    </row>
    <row r="83" spans="1:6" ht="37.5" hidden="1">
      <c r="A83" s="59" t="s">
        <v>135</v>
      </c>
      <c r="B83" s="15" t="s">
        <v>200</v>
      </c>
      <c r="C83" s="60" t="s">
        <v>136</v>
      </c>
      <c r="D83" s="12">
        <f>D86+D87+D88</f>
        <v>0</v>
      </c>
      <c r="E83" s="12">
        <f>E86+E87+E88</f>
        <v>0</v>
      </c>
      <c r="F83" s="21"/>
    </row>
    <row r="84" spans="1:6" ht="37.5" hidden="1">
      <c r="A84" s="58" t="s">
        <v>241</v>
      </c>
      <c r="B84" s="15" t="s">
        <v>200</v>
      </c>
      <c r="C84" s="15" t="s">
        <v>242</v>
      </c>
      <c r="D84" s="23">
        <v>0</v>
      </c>
      <c r="E84" s="23">
        <v>0</v>
      </c>
    </row>
    <row r="85" spans="1:6" ht="18.75" hidden="1">
      <c r="A85" s="58" t="s">
        <v>197</v>
      </c>
      <c r="B85" s="15" t="s">
        <v>200</v>
      </c>
      <c r="C85" s="15" t="s">
        <v>196</v>
      </c>
      <c r="D85" s="23">
        <v>0</v>
      </c>
      <c r="E85" s="23">
        <v>0</v>
      </c>
    </row>
    <row r="86" spans="1:6" ht="18.75" hidden="1">
      <c r="A86" s="58" t="s">
        <v>197</v>
      </c>
      <c r="B86" s="15" t="s">
        <v>200</v>
      </c>
      <c r="C86" s="15" t="s">
        <v>261</v>
      </c>
      <c r="D86" s="23">
        <v>0</v>
      </c>
      <c r="E86" s="23">
        <v>0</v>
      </c>
    </row>
    <row r="87" spans="1:6" ht="56.25" hidden="1">
      <c r="A87" s="58" t="s">
        <v>211</v>
      </c>
      <c r="B87" s="15" t="s">
        <v>200</v>
      </c>
      <c r="C87" s="15" t="s">
        <v>212</v>
      </c>
      <c r="D87" s="23">
        <v>0</v>
      </c>
      <c r="E87" s="23">
        <v>0</v>
      </c>
    </row>
    <row r="88" spans="1:6" ht="18.75" hidden="1">
      <c r="A88" s="58" t="s">
        <v>213</v>
      </c>
      <c r="B88" s="15" t="s">
        <v>200</v>
      </c>
      <c r="C88" s="15" t="s">
        <v>214</v>
      </c>
      <c r="D88" s="23">
        <v>0</v>
      </c>
      <c r="E88" s="23">
        <v>0</v>
      </c>
    </row>
    <row r="89" spans="1:6" ht="37.5">
      <c r="A89" s="59" t="s">
        <v>108</v>
      </c>
      <c r="B89" s="15" t="s">
        <v>200</v>
      </c>
      <c r="C89" s="60" t="s">
        <v>109</v>
      </c>
      <c r="D89" s="12">
        <f>SUM(D90:D93)</f>
        <v>17091.2</v>
      </c>
      <c r="E89" s="12">
        <f>SUM(E90:E93)</f>
        <v>12645.5</v>
      </c>
      <c r="F89" s="21"/>
    </row>
    <row r="90" spans="1:6" ht="75">
      <c r="A90" s="58" t="s">
        <v>235</v>
      </c>
      <c r="B90" s="15" t="s">
        <v>200</v>
      </c>
      <c r="C90" s="15" t="s">
        <v>215</v>
      </c>
      <c r="D90" s="23">
        <v>5000</v>
      </c>
      <c r="E90" s="23">
        <v>2185.6</v>
      </c>
    </row>
    <row r="91" spans="1:6" ht="65.25" customHeight="1">
      <c r="A91" s="71" t="s">
        <v>321</v>
      </c>
      <c r="B91" s="15" t="s">
        <v>200</v>
      </c>
      <c r="C91" s="15" t="s">
        <v>320</v>
      </c>
      <c r="D91" s="23">
        <v>150</v>
      </c>
      <c r="E91" s="23">
        <v>21.6</v>
      </c>
    </row>
    <row r="92" spans="1:6" ht="44.25" customHeight="1">
      <c r="A92" s="71" t="s">
        <v>396</v>
      </c>
      <c r="B92" s="15" t="s">
        <v>200</v>
      </c>
      <c r="C92" s="15" t="s">
        <v>397</v>
      </c>
      <c r="D92" s="23">
        <v>5441.2</v>
      </c>
      <c r="E92" s="23">
        <v>5039.8</v>
      </c>
    </row>
    <row r="93" spans="1:6" ht="75">
      <c r="A93" s="58" t="s">
        <v>217</v>
      </c>
      <c r="B93" s="15" t="s">
        <v>200</v>
      </c>
      <c r="C93" s="15" t="s">
        <v>216</v>
      </c>
      <c r="D93" s="23">
        <v>6500</v>
      </c>
      <c r="E93" s="23">
        <v>5398.5</v>
      </c>
    </row>
    <row r="94" spans="1:6" ht="18.75">
      <c r="A94" s="59" t="s">
        <v>110</v>
      </c>
      <c r="B94" s="15" t="s">
        <v>200</v>
      </c>
      <c r="C94" s="60" t="s">
        <v>111</v>
      </c>
      <c r="D94" s="12">
        <f>SUM(D95:D99)</f>
        <v>3000</v>
      </c>
      <c r="E94" s="12">
        <f>SUM(E95:E99)</f>
        <v>3256.1</v>
      </c>
      <c r="F94" s="21"/>
    </row>
    <row r="95" spans="1:6" ht="37.5">
      <c r="A95" s="58" t="s">
        <v>179</v>
      </c>
      <c r="B95" s="15" t="s">
        <v>200</v>
      </c>
      <c r="C95" s="15" t="s">
        <v>180</v>
      </c>
      <c r="D95" s="23">
        <v>400</v>
      </c>
      <c r="E95" s="23">
        <v>975.6</v>
      </c>
    </row>
    <row r="96" spans="1:6" ht="21" hidden="1" customHeight="1">
      <c r="A96" s="58" t="s">
        <v>181</v>
      </c>
      <c r="B96" s="15" t="s">
        <v>200</v>
      </c>
      <c r="C96" s="15" t="s">
        <v>182</v>
      </c>
      <c r="D96" s="23"/>
      <c r="E96" s="23"/>
    </row>
    <row r="97" spans="1:6" ht="18.75">
      <c r="A97" s="58" t="s">
        <v>184</v>
      </c>
      <c r="B97" s="15" t="s">
        <v>200</v>
      </c>
      <c r="C97" s="15" t="s">
        <v>183</v>
      </c>
      <c r="D97" s="23">
        <v>36.799999999999997</v>
      </c>
      <c r="E97" s="23">
        <v>12.5</v>
      </c>
    </row>
    <row r="98" spans="1:6" ht="18.75">
      <c r="A98" s="58" t="s">
        <v>252</v>
      </c>
      <c r="B98" s="15" t="s">
        <v>200</v>
      </c>
      <c r="C98" s="15" t="s">
        <v>254</v>
      </c>
      <c r="D98" s="23">
        <v>6.4</v>
      </c>
      <c r="E98" s="23">
        <v>128.5</v>
      </c>
    </row>
    <row r="99" spans="1:6" ht="18.75">
      <c r="A99" s="58" t="s">
        <v>253</v>
      </c>
      <c r="B99" s="15" t="s">
        <v>200</v>
      </c>
      <c r="C99" s="15" t="s">
        <v>255</v>
      </c>
      <c r="D99" s="23">
        <v>2556.8000000000002</v>
      </c>
      <c r="E99" s="23">
        <v>2139.5</v>
      </c>
    </row>
    <row r="100" spans="1:6" ht="18.75" customHeight="1">
      <c r="A100" s="59" t="s">
        <v>11</v>
      </c>
      <c r="B100" s="15" t="s">
        <v>200</v>
      </c>
      <c r="C100" s="60" t="s">
        <v>12</v>
      </c>
      <c r="D100" s="12">
        <f>D102</f>
        <v>1110</v>
      </c>
      <c r="E100" s="12">
        <f>E102+E101</f>
        <v>177.7</v>
      </c>
      <c r="F100" s="21"/>
    </row>
    <row r="101" spans="1:6" ht="18.75" customHeight="1">
      <c r="A101" s="58" t="s">
        <v>407</v>
      </c>
      <c r="B101" s="15" t="s">
        <v>200</v>
      </c>
      <c r="C101" s="15" t="s">
        <v>408</v>
      </c>
      <c r="D101" s="23">
        <v>0</v>
      </c>
      <c r="E101" s="23">
        <v>153</v>
      </c>
      <c r="F101" s="21"/>
    </row>
    <row r="102" spans="1:6" ht="18.75">
      <c r="A102" s="58" t="s">
        <v>218</v>
      </c>
      <c r="B102" s="15" t="s">
        <v>200</v>
      </c>
      <c r="C102" s="15" t="s">
        <v>219</v>
      </c>
      <c r="D102" s="23">
        <v>1110</v>
      </c>
      <c r="E102" s="23">
        <v>24.7</v>
      </c>
    </row>
    <row r="103" spans="1:6" ht="25.5" customHeight="1">
      <c r="A103" s="59" t="s">
        <v>137</v>
      </c>
      <c r="B103" s="15" t="s">
        <v>200</v>
      </c>
      <c r="C103" s="60" t="s">
        <v>138</v>
      </c>
      <c r="D103" s="12">
        <f>D105</f>
        <v>0</v>
      </c>
      <c r="E103" s="12">
        <f>SUM(E104:E105)</f>
        <v>907.30000000000007</v>
      </c>
      <c r="F103" s="21"/>
    </row>
    <row r="104" spans="1:6" ht="81.75" customHeight="1">
      <c r="A104" s="57" t="s">
        <v>289</v>
      </c>
      <c r="B104" s="15" t="s">
        <v>200</v>
      </c>
      <c r="C104" s="15" t="s">
        <v>266</v>
      </c>
      <c r="D104" s="23">
        <v>0</v>
      </c>
      <c r="E104" s="23">
        <v>891.6</v>
      </c>
    </row>
    <row r="105" spans="1:6" ht="37.5">
      <c r="A105" s="57" t="s">
        <v>292</v>
      </c>
      <c r="B105" s="15" t="s">
        <v>200</v>
      </c>
      <c r="C105" s="15" t="s">
        <v>291</v>
      </c>
      <c r="D105" s="23">
        <v>0</v>
      </c>
      <c r="E105" s="23">
        <v>15.7</v>
      </c>
    </row>
    <row r="106" spans="1:6" ht="20.25" customHeight="1">
      <c r="A106" s="59" t="s">
        <v>112</v>
      </c>
      <c r="B106" s="15" t="s">
        <v>200</v>
      </c>
      <c r="C106" s="60" t="s">
        <v>113</v>
      </c>
      <c r="D106" s="12">
        <f>SUM(D107:D114)</f>
        <v>52.5</v>
      </c>
      <c r="E106" s="12">
        <f>SUM(E107:E114)</f>
        <v>22.400000000000002</v>
      </c>
      <c r="F106" s="21"/>
    </row>
    <row r="107" spans="1:6" ht="75">
      <c r="A107" s="57" t="s">
        <v>343</v>
      </c>
      <c r="B107" s="15" t="s">
        <v>200</v>
      </c>
      <c r="C107" s="15" t="s">
        <v>344</v>
      </c>
      <c r="D107" s="23">
        <v>0</v>
      </c>
      <c r="E107" s="23">
        <v>1.3</v>
      </c>
    </row>
    <row r="108" spans="1:6" ht="94.5" customHeight="1">
      <c r="A108" s="57" t="s">
        <v>405</v>
      </c>
      <c r="B108" s="15" t="s">
        <v>200</v>
      </c>
      <c r="C108" s="15" t="s">
        <v>398</v>
      </c>
      <c r="D108" s="23">
        <v>0</v>
      </c>
      <c r="E108" s="23">
        <v>2.2999999999999998</v>
      </c>
    </row>
    <row r="109" spans="1:6" ht="55.5" hidden="1" customHeight="1">
      <c r="A109" s="57" t="s">
        <v>293</v>
      </c>
      <c r="B109" s="15" t="s">
        <v>200</v>
      </c>
      <c r="C109" s="15" t="s">
        <v>294</v>
      </c>
      <c r="D109" s="23">
        <v>0</v>
      </c>
      <c r="E109" s="23">
        <v>0</v>
      </c>
    </row>
    <row r="110" spans="1:6" ht="81.75" customHeight="1">
      <c r="A110" s="72" t="s">
        <v>341</v>
      </c>
      <c r="B110" s="15" t="s">
        <v>200</v>
      </c>
      <c r="C110" s="15" t="s">
        <v>342</v>
      </c>
      <c r="D110" s="23">
        <v>0</v>
      </c>
      <c r="E110" s="23">
        <v>4.7</v>
      </c>
    </row>
    <row r="111" spans="1:6" ht="58.5" customHeight="1">
      <c r="A111" s="72" t="s">
        <v>323</v>
      </c>
      <c r="B111" s="15" t="s">
        <v>200</v>
      </c>
      <c r="C111" s="15" t="s">
        <v>322</v>
      </c>
      <c r="D111" s="23">
        <v>0.5</v>
      </c>
      <c r="E111" s="23">
        <v>7.8</v>
      </c>
    </row>
    <row r="112" spans="1:6" ht="66.75" hidden="1" customHeight="1">
      <c r="A112" s="72" t="s">
        <v>295</v>
      </c>
      <c r="B112" s="15" t="s">
        <v>200</v>
      </c>
      <c r="C112" s="15" t="s">
        <v>296</v>
      </c>
      <c r="D112" s="23">
        <v>0</v>
      </c>
      <c r="E112" s="23">
        <v>0</v>
      </c>
    </row>
    <row r="113" spans="1:7" ht="37.5" customHeight="1">
      <c r="A113" s="72" t="s">
        <v>297</v>
      </c>
      <c r="B113" s="15" t="s">
        <v>200</v>
      </c>
      <c r="C113" s="15" t="s">
        <v>298</v>
      </c>
      <c r="D113" s="23">
        <v>2</v>
      </c>
      <c r="E113" s="23">
        <v>6.3</v>
      </c>
    </row>
    <row r="114" spans="1:7" ht="57" customHeight="1">
      <c r="A114" s="72" t="s">
        <v>299</v>
      </c>
      <c r="B114" s="15" t="s">
        <v>200</v>
      </c>
      <c r="C114" s="15" t="s">
        <v>300</v>
      </c>
      <c r="D114" s="23">
        <v>50</v>
      </c>
      <c r="E114" s="23">
        <v>0</v>
      </c>
    </row>
    <row r="115" spans="1:7" ht="41.25" hidden="1" customHeight="1">
      <c r="A115" s="58"/>
      <c r="B115" s="15" t="s">
        <v>200</v>
      </c>
      <c r="C115" s="15"/>
      <c r="D115" s="23"/>
      <c r="E115" s="23"/>
    </row>
    <row r="116" spans="1:7" ht="18.75">
      <c r="A116" s="59" t="s">
        <v>114</v>
      </c>
      <c r="B116" s="15" t="s">
        <v>200</v>
      </c>
      <c r="C116" s="60" t="s">
        <v>115</v>
      </c>
      <c r="D116" s="12">
        <f>D119</f>
        <v>108.9</v>
      </c>
      <c r="E116" s="12">
        <f>SUM(E117:E119)</f>
        <v>88.7</v>
      </c>
    </row>
    <row r="117" spans="1:7" ht="18.75">
      <c r="A117" s="58" t="s">
        <v>302</v>
      </c>
      <c r="B117" s="15" t="s">
        <v>200</v>
      </c>
      <c r="C117" s="15" t="s">
        <v>301</v>
      </c>
      <c r="D117" s="23">
        <v>0</v>
      </c>
      <c r="E117" s="23">
        <v>0</v>
      </c>
    </row>
    <row r="118" spans="1:7" ht="18.75">
      <c r="A118" s="58" t="s">
        <v>409</v>
      </c>
      <c r="B118" s="15" t="s">
        <v>200</v>
      </c>
      <c r="C118" s="15" t="s">
        <v>410</v>
      </c>
      <c r="D118" s="23">
        <v>0</v>
      </c>
      <c r="E118" s="23">
        <v>7.4</v>
      </c>
    </row>
    <row r="119" spans="1:7" ht="18.75">
      <c r="A119" s="58" t="s">
        <v>345</v>
      </c>
      <c r="B119" s="15" t="s">
        <v>200</v>
      </c>
      <c r="C119" s="15" t="s">
        <v>399</v>
      </c>
      <c r="D119" s="23">
        <v>108.9</v>
      </c>
      <c r="E119" s="23">
        <v>81.3</v>
      </c>
    </row>
    <row r="120" spans="1:7" ht="19.5" customHeight="1">
      <c r="A120" s="59" t="s">
        <v>117</v>
      </c>
      <c r="B120" s="15" t="s">
        <v>200</v>
      </c>
      <c r="C120" s="60" t="s">
        <v>118</v>
      </c>
      <c r="D120" s="12">
        <f>D121+D150+D146</f>
        <v>1731592.6999999997</v>
      </c>
      <c r="E120" s="12">
        <f>E121+E150+E146+E148</f>
        <v>1148149.6999999997</v>
      </c>
      <c r="F120" s="21"/>
    </row>
    <row r="121" spans="1:7" s="5" customFormat="1" ht="37.5">
      <c r="A121" s="59" t="s">
        <v>119</v>
      </c>
      <c r="B121" s="15" t="s">
        <v>200</v>
      </c>
      <c r="C121" s="60" t="s">
        <v>120</v>
      </c>
      <c r="D121" s="12">
        <f>D122+D126+D134+D141</f>
        <v>1731802.6999999997</v>
      </c>
      <c r="E121" s="12">
        <f>E122+E126+E134+E141</f>
        <v>1147850.4999999998</v>
      </c>
      <c r="F121" s="22"/>
      <c r="G121" s="16"/>
    </row>
    <row r="122" spans="1:7" ht="23.25" customHeight="1">
      <c r="A122" s="59" t="s">
        <v>121</v>
      </c>
      <c r="B122" s="15" t="s">
        <v>200</v>
      </c>
      <c r="C122" s="60" t="s">
        <v>271</v>
      </c>
      <c r="D122" s="12">
        <f>D123+D124+D125</f>
        <v>744389.39999999991</v>
      </c>
      <c r="E122" s="12">
        <f>E123+E124+E125</f>
        <v>466146.2</v>
      </c>
    </row>
    <row r="123" spans="1:7" ht="18.75">
      <c r="A123" s="58" t="s">
        <v>234</v>
      </c>
      <c r="B123" s="15" t="s">
        <v>200</v>
      </c>
      <c r="C123" s="15" t="s">
        <v>272</v>
      </c>
      <c r="D123" s="23">
        <v>691674.7</v>
      </c>
      <c r="E123" s="23">
        <v>448631.5</v>
      </c>
    </row>
    <row r="124" spans="1:7" ht="18.75">
      <c r="A124" s="71" t="s">
        <v>360</v>
      </c>
      <c r="B124" s="15" t="s">
        <v>200</v>
      </c>
      <c r="C124" s="15" t="s">
        <v>273</v>
      </c>
      <c r="D124" s="23">
        <v>35200</v>
      </c>
      <c r="E124" s="23">
        <v>0</v>
      </c>
    </row>
    <row r="125" spans="1:7" ht="37.5">
      <c r="A125" s="71" t="s">
        <v>346</v>
      </c>
      <c r="B125" s="15" t="s">
        <v>200</v>
      </c>
      <c r="C125" s="15" t="s">
        <v>347</v>
      </c>
      <c r="D125" s="23">
        <v>17514.7</v>
      </c>
      <c r="E125" s="23">
        <v>17514.7</v>
      </c>
    </row>
    <row r="126" spans="1:7" ht="37.5">
      <c r="A126" s="59" t="s">
        <v>122</v>
      </c>
      <c r="B126" s="15" t="s">
        <v>200</v>
      </c>
      <c r="C126" s="60" t="s">
        <v>274</v>
      </c>
      <c r="D126" s="12">
        <f>SUM(D127:D133)</f>
        <v>322309.2</v>
      </c>
      <c r="E126" s="12">
        <f>SUM(E127:E133)</f>
        <v>184621.4</v>
      </c>
      <c r="F126" s="21"/>
    </row>
    <row r="127" spans="1:7" ht="44.25" customHeight="1">
      <c r="A127" s="58" t="s">
        <v>357</v>
      </c>
      <c r="B127" s="15" t="s">
        <v>200</v>
      </c>
      <c r="C127" s="61" t="s">
        <v>324</v>
      </c>
      <c r="D127" s="23">
        <v>53631.1</v>
      </c>
      <c r="E127" s="23">
        <v>1627.2</v>
      </c>
      <c r="F127" s="21"/>
    </row>
    <row r="128" spans="1:7" ht="61.5" customHeight="1">
      <c r="A128" s="58" t="s">
        <v>303</v>
      </c>
      <c r="B128" s="15" t="s">
        <v>200</v>
      </c>
      <c r="C128" s="61" t="s">
        <v>304</v>
      </c>
      <c r="D128" s="23">
        <v>3265.3</v>
      </c>
      <c r="E128" s="23">
        <v>3265.3</v>
      </c>
    </row>
    <row r="129" spans="1:6" ht="56.25">
      <c r="A129" s="58" t="s">
        <v>305</v>
      </c>
      <c r="B129" s="15" t="s">
        <v>200</v>
      </c>
      <c r="C129" s="61" t="s">
        <v>306</v>
      </c>
      <c r="D129" s="23">
        <v>3718.4</v>
      </c>
      <c r="E129" s="23">
        <v>0</v>
      </c>
    </row>
    <row r="130" spans="1:6" ht="56.25">
      <c r="A130" s="58" t="s">
        <v>358</v>
      </c>
      <c r="B130" s="15" t="s">
        <v>200</v>
      </c>
      <c r="C130" s="61" t="s">
        <v>334</v>
      </c>
      <c r="D130" s="23">
        <v>11295.7</v>
      </c>
      <c r="E130" s="23">
        <v>5055.3999999999996</v>
      </c>
    </row>
    <row r="131" spans="1:6" ht="18.75">
      <c r="A131" s="58" t="s">
        <v>406</v>
      </c>
      <c r="B131" s="15" t="s">
        <v>200</v>
      </c>
      <c r="C131" s="61" t="s">
        <v>400</v>
      </c>
      <c r="D131" s="23">
        <v>19151.5</v>
      </c>
      <c r="E131" s="23">
        <v>9685.5</v>
      </c>
    </row>
    <row r="132" spans="1:6" ht="56.25" hidden="1">
      <c r="A132" s="58" t="s">
        <v>335</v>
      </c>
      <c r="B132" s="15" t="s">
        <v>200</v>
      </c>
      <c r="C132" s="61" t="s">
        <v>336</v>
      </c>
      <c r="D132" s="23">
        <v>0</v>
      </c>
      <c r="E132" s="23">
        <v>0</v>
      </c>
    </row>
    <row r="133" spans="1:6" ht="19.5" customHeight="1">
      <c r="A133" s="58" t="s">
        <v>233</v>
      </c>
      <c r="B133" s="15" t="s">
        <v>200</v>
      </c>
      <c r="C133" s="15" t="s">
        <v>275</v>
      </c>
      <c r="D133" s="23">
        <v>231247.2</v>
      </c>
      <c r="E133" s="23">
        <v>164988</v>
      </c>
    </row>
    <row r="134" spans="1:6" ht="23.25" customHeight="1">
      <c r="A134" s="59" t="s">
        <v>348</v>
      </c>
      <c r="B134" s="15" t="s">
        <v>200</v>
      </c>
      <c r="C134" s="60" t="s">
        <v>276</v>
      </c>
      <c r="D134" s="12">
        <f>D135+D136+D137+D138+D140</f>
        <v>635443.6</v>
      </c>
      <c r="E134" s="12">
        <f>E135+E136+E137+E138+E140</f>
        <v>481657.19999999995</v>
      </c>
      <c r="F134" s="21"/>
    </row>
    <row r="135" spans="1:6" ht="56.25" customHeight="1">
      <c r="A135" s="58" t="s">
        <v>237</v>
      </c>
      <c r="B135" s="15" t="s">
        <v>200</v>
      </c>
      <c r="C135" s="15" t="s">
        <v>277</v>
      </c>
      <c r="D135" s="23">
        <v>311.5</v>
      </c>
      <c r="E135" s="23">
        <v>52</v>
      </c>
      <c r="F135" s="21"/>
    </row>
    <row r="136" spans="1:6" ht="59.25" customHeight="1">
      <c r="A136" s="58" t="s">
        <v>262</v>
      </c>
      <c r="B136" s="15" t="s">
        <v>200</v>
      </c>
      <c r="C136" s="15" t="s">
        <v>278</v>
      </c>
      <c r="D136" s="23">
        <v>3329.9</v>
      </c>
      <c r="E136" s="23">
        <v>0</v>
      </c>
      <c r="F136" s="21"/>
    </row>
    <row r="137" spans="1:6" ht="57.75" customHeight="1">
      <c r="A137" s="58" t="s">
        <v>256</v>
      </c>
      <c r="B137" s="15" t="s">
        <v>200</v>
      </c>
      <c r="C137" s="15" t="s">
        <v>279</v>
      </c>
      <c r="D137" s="23">
        <v>33.700000000000003</v>
      </c>
      <c r="E137" s="23">
        <v>22</v>
      </c>
    </row>
    <row r="138" spans="1:6" ht="37.5">
      <c r="A138" s="58" t="s">
        <v>232</v>
      </c>
      <c r="B138" s="15" t="s">
        <v>200</v>
      </c>
      <c r="C138" s="15" t="s">
        <v>280</v>
      </c>
      <c r="D138" s="23">
        <v>1997</v>
      </c>
      <c r="E138" s="23">
        <v>1517.1</v>
      </c>
    </row>
    <row r="139" spans="1:6" ht="18.75" hidden="1">
      <c r="A139" s="58"/>
      <c r="B139" s="15"/>
      <c r="C139" s="15"/>
      <c r="D139" s="23"/>
      <c r="E139" s="23"/>
    </row>
    <row r="140" spans="1:6" ht="18.75">
      <c r="A140" s="58" t="s">
        <v>231</v>
      </c>
      <c r="B140" s="15" t="s">
        <v>200</v>
      </c>
      <c r="C140" s="15" t="s">
        <v>281</v>
      </c>
      <c r="D140" s="23">
        <v>629771.5</v>
      </c>
      <c r="E140" s="23">
        <v>480066.1</v>
      </c>
    </row>
    <row r="141" spans="1:6" ht="18.75">
      <c r="A141" s="59" t="s">
        <v>123</v>
      </c>
      <c r="B141" s="15" t="s">
        <v>200</v>
      </c>
      <c r="C141" s="60" t="s">
        <v>328</v>
      </c>
      <c r="D141" s="12">
        <f>SUM(D142:D145)</f>
        <v>29660.5</v>
      </c>
      <c r="E141" s="12">
        <f>SUM(E142:E145)</f>
        <v>15425.7</v>
      </c>
    </row>
    <row r="142" spans="1:6" ht="56.25">
      <c r="A142" s="58" t="s">
        <v>326</v>
      </c>
      <c r="B142" s="15" t="s">
        <v>200</v>
      </c>
      <c r="C142" s="15" t="s">
        <v>327</v>
      </c>
      <c r="D142" s="23">
        <v>13358.5</v>
      </c>
      <c r="E142" s="23">
        <v>9844</v>
      </c>
    </row>
    <row r="143" spans="1:6" ht="37.5">
      <c r="A143" s="58" t="s">
        <v>403</v>
      </c>
      <c r="B143" s="15" t="s">
        <v>200</v>
      </c>
      <c r="C143" s="15" t="s">
        <v>401</v>
      </c>
      <c r="D143" s="23">
        <v>5000</v>
      </c>
      <c r="E143" s="23">
        <v>3202.7</v>
      </c>
    </row>
    <row r="144" spans="1:6" ht="60.75" customHeight="1">
      <c r="A144" s="58" t="s">
        <v>404</v>
      </c>
      <c r="B144" s="15" t="s">
        <v>200</v>
      </c>
      <c r="C144" s="15" t="s">
        <v>402</v>
      </c>
      <c r="D144" s="23">
        <v>8448.7999999999993</v>
      </c>
      <c r="E144" s="23">
        <v>0</v>
      </c>
    </row>
    <row r="145" spans="1:8" ht="23.25" customHeight="1">
      <c r="A145" s="58" t="s">
        <v>230</v>
      </c>
      <c r="B145" s="15" t="s">
        <v>200</v>
      </c>
      <c r="C145" s="15" t="s">
        <v>325</v>
      </c>
      <c r="D145" s="23">
        <v>2853.2</v>
      </c>
      <c r="E145" s="23">
        <v>2379</v>
      </c>
    </row>
    <row r="146" spans="1:8" ht="23.25" hidden="1" customHeight="1">
      <c r="A146" s="58" t="s">
        <v>331</v>
      </c>
      <c r="B146" s="15" t="s">
        <v>200</v>
      </c>
      <c r="C146" s="60" t="s">
        <v>330</v>
      </c>
      <c r="D146" s="12">
        <f>D147</f>
        <v>0</v>
      </c>
      <c r="E146" s="12">
        <f>E147</f>
        <v>0</v>
      </c>
    </row>
    <row r="147" spans="1:8" ht="23.25" hidden="1" customHeight="1">
      <c r="A147" s="58" t="s">
        <v>332</v>
      </c>
      <c r="B147" s="15" t="s">
        <v>200</v>
      </c>
      <c r="C147" s="15" t="s">
        <v>329</v>
      </c>
      <c r="D147" s="23">
        <v>0</v>
      </c>
      <c r="E147" s="23">
        <v>0</v>
      </c>
    </row>
    <row r="148" spans="1:8" ht="93.75" customHeight="1">
      <c r="A148" s="59" t="s">
        <v>185</v>
      </c>
      <c r="B148" s="15" t="s">
        <v>200</v>
      </c>
      <c r="C148" s="60" t="s">
        <v>186</v>
      </c>
      <c r="D148" s="12">
        <f>D149</f>
        <v>0</v>
      </c>
      <c r="E148" s="12">
        <f>E149</f>
        <v>509.2</v>
      </c>
    </row>
    <row r="149" spans="1:8" ht="37.5">
      <c r="A149" s="58" t="s">
        <v>229</v>
      </c>
      <c r="B149" s="15" t="s">
        <v>200</v>
      </c>
      <c r="C149" s="15" t="s">
        <v>238</v>
      </c>
      <c r="D149" s="23">
        <v>0</v>
      </c>
      <c r="E149" s="23">
        <v>509.2</v>
      </c>
    </row>
    <row r="150" spans="1:8" ht="43.5" customHeight="1">
      <c r="A150" s="59" t="s">
        <v>116</v>
      </c>
      <c r="B150" s="15" t="s">
        <v>200</v>
      </c>
      <c r="C150" s="60" t="s">
        <v>154</v>
      </c>
      <c r="D150" s="12">
        <f>SUM(D151:D152)</f>
        <v>-210</v>
      </c>
      <c r="E150" s="12">
        <f>SUM(E151:E152)</f>
        <v>-210</v>
      </c>
    </row>
    <row r="151" spans="1:8" ht="37.5">
      <c r="A151" s="58" t="s">
        <v>257</v>
      </c>
      <c r="B151" s="15" t="s">
        <v>200</v>
      </c>
      <c r="C151" s="15" t="s">
        <v>333</v>
      </c>
      <c r="D151" s="23">
        <v>-210</v>
      </c>
      <c r="E151" s="23">
        <v>-210</v>
      </c>
      <c r="F151" s="35"/>
      <c r="G151" s="36"/>
      <c r="H151" s="36"/>
    </row>
    <row r="152" spans="1:8" ht="18.75" hidden="1" customHeight="1">
      <c r="A152" s="58" t="s">
        <v>307</v>
      </c>
      <c r="B152" s="15" t="s">
        <v>200</v>
      </c>
      <c r="C152" s="15" t="s">
        <v>308</v>
      </c>
      <c r="D152" s="23">
        <v>0</v>
      </c>
      <c r="E152" s="23">
        <v>0</v>
      </c>
      <c r="F152" s="35"/>
      <c r="G152" s="36"/>
      <c r="H152" s="36"/>
    </row>
    <row r="153" spans="1:8" ht="20.25">
      <c r="A153" s="73" t="s">
        <v>130</v>
      </c>
      <c r="B153" s="15" t="s">
        <v>200</v>
      </c>
      <c r="C153" s="60" t="s">
        <v>131</v>
      </c>
      <c r="D153" s="62">
        <f>D120+D106+D103+D100+D94+D89+D83+D77+D68+D41+D32+D17+D116</f>
        <v>1915411.6999999995</v>
      </c>
      <c r="E153" s="62">
        <f>E120+E106+E103+E100+E94+E89+E83+E77+E68+E41+E32+E17+E116</f>
        <v>1288936.1989999996</v>
      </c>
      <c r="F153" s="37"/>
      <c r="G153" s="38"/>
      <c r="H153" s="36"/>
    </row>
    <row r="154" spans="1:8" s="41" customFormat="1" ht="18.75" hidden="1">
      <c r="A154" s="63" t="s">
        <v>124</v>
      </c>
      <c r="B154" s="64" t="s">
        <v>200</v>
      </c>
      <c r="C154" s="64" t="s">
        <v>125</v>
      </c>
      <c r="D154" s="40"/>
      <c r="E154" s="40"/>
      <c r="F154" s="42"/>
      <c r="G154" s="43"/>
      <c r="H154" s="43"/>
    </row>
    <row r="155" spans="1:8" s="41" customFormat="1" ht="21" hidden="1" customHeight="1">
      <c r="A155" s="63" t="s">
        <v>126</v>
      </c>
      <c r="B155" s="64" t="s">
        <v>200</v>
      </c>
      <c r="C155" s="64" t="s">
        <v>127</v>
      </c>
      <c r="D155" s="40"/>
      <c r="E155" s="40"/>
      <c r="F155" s="44"/>
    </row>
    <row r="156" spans="1:8" ht="20.25">
      <c r="A156" s="65" t="s">
        <v>56</v>
      </c>
      <c r="B156" s="15"/>
      <c r="C156" s="15"/>
      <c r="D156" s="31"/>
      <c r="E156" s="31"/>
    </row>
    <row r="157" spans="1:8" ht="18.75">
      <c r="A157" s="59" t="s">
        <v>128</v>
      </c>
      <c r="B157" s="60">
        <v>200</v>
      </c>
      <c r="C157" s="60" t="s">
        <v>61</v>
      </c>
      <c r="D157" s="12">
        <f>SUM(D158:D165)</f>
        <v>320688.2</v>
      </c>
      <c r="E157" s="12">
        <f>SUM(E158:E165)</f>
        <v>203985.6</v>
      </c>
      <c r="F157" s="21"/>
      <c r="G157" s="8"/>
      <c r="H157" s="8"/>
    </row>
    <row r="158" spans="1:8" ht="37.5">
      <c r="A158" s="58" t="s">
        <v>0</v>
      </c>
      <c r="B158" s="15">
        <v>200</v>
      </c>
      <c r="C158" s="15" t="s">
        <v>62</v>
      </c>
      <c r="D158" s="23">
        <v>7782.7</v>
      </c>
      <c r="E158" s="23">
        <v>5814.7</v>
      </c>
    </row>
    <row r="159" spans="1:8" ht="37.5">
      <c r="A159" s="58" t="s">
        <v>1</v>
      </c>
      <c r="B159" s="15">
        <v>200</v>
      </c>
      <c r="C159" s="15" t="s">
        <v>63</v>
      </c>
      <c r="D159" s="23">
        <v>50</v>
      </c>
      <c r="E159" s="23">
        <v>0</v>
      </c>
    </row>
    <row r="160" spans="1:8" ht="38.25" customHeight="1">
      <c r="A160" s="58" t="s">
        <v>2</v>
      </c>
      <c r="B160" s="15">
        <v>200</v>
      </c>
      <c r="C160" s="15" t="s">
        <v>64</v>
      </c>
      <c r="D160" s="23">
        <v>88872.5</v>
      </c>
      <c r="E160" s="23">
        <v>63107.3</v>
      </c>
    </row>
    <row r="161" spans="1:7" ht="18.75">
      <c r="A161" s="58" t="s">
        <v>187</v>
      </c>
      <c r="B161" s="15">
        <v>200</v>
      </c>
      <c r="C161" s="15" t="s">
        <v>188</v>
      </c>
      <c r="D161" s="23">
        <v>33.700000000000003</v>
      </c>
      <c r="E161" s="23">
        <v>22</v>
      </c>
    </row>
    <row r="162" spans="1:7" ht="37.5">
      <c r="A162" s="58" t="s">
        <v>155</v>
      </c>
      <c r="B162" s="15">
        <v>200</v>
      </c>
      <c r="C162" s="15" t="s">
        <v>129</v>
      </c>
      <c r="D162" s="23">
        <v>47803.6</v>
      </c>
      <c r="E162" s="23">
        <v>35518.800000000003</v>
      </c>
    </row>
    <row r="163" spans="1:7" ht="18.75">
      <c r="A163" s="58" t="s">
        <v>3</v>
      </c>
      <c r="B163" s="15">
        <v>200</v>
      </c>
      <c r="C163" s="15" t="s">
        <v>65</v>
      </c>
      <c r="D163" s="23">
        <v>4325.2</v>
      </c>
      <c r="E163" s="23">
        <v>3087.6</v>
      </c>
    </row>
    <row r="164" spans="1:7" ht="18.75">
      <c r="A164" s="58" t="s">
        <v>4</v>
      </c>
      <c r="B164" s="15">
        <v>200</v>
      </c>
      <c r="C164" s="15" t="s">
        <v>156</v>
      </c>
      <c r="D164" s="23">
        <v>4021.4</v>
      </c>
      <c r="E164" s="23">
        <v>0</v>
      </c>
    </row>
    <row r="165" spans="1:7" ht="18.75">
      <c r="A165" s="58" t="s">
        <v>5</v>
      </c>
      <c r="B165" s="15">
        <v>200</v>
      </c>
      <c r="C165" s="15" t="s">
        <v>157</v>
      </c>
      <c r="D165" s="23">
        <v>167799.1</v>
      </c>
      <c r="E165" s="23">
        <v>96435.199999999997</v>
      </c>
    </row>
    <row r="166" spans="1:7" ht="19.5" hidden="1" customHeight="1">
      <c r="A166" s="59" t="s">
        <v>158</v>
      </c>
      <c r="B166" s="60">
        <v>200</v>
      </c>
      <c r="C166" s="60" t="s">
        <v>159</v>
      </c>
      <c r="D166" s="12"/>
      <c r="E166" s="12"/>
    </row>
    <row r="167" spans="1:7" ht="18.75" hidden="1">
      <c r="A167" s="58" t="s">
        <v>160</v>
      </c>
      <c r="B167" s="15" t="s">
        <v>59</v>
      </c>
      <c r="C167" s="15" t="s">
        <v>161</v>
      </c>
      <c r="D167" s="23"/>
      <c r="E167" s="23"/>
    </row>
    <row r="168" spans="1:7" s="5" customFormat="1" ht="18.75">
      <c r="A168" s="59" t="s">
        <v>162</v>
      </c>
      <c r="B168" s="60" t="s">
        <v>59</v>
      </c>
      <c r="C168" s="60" t="s">
        <v>163</v>
      </c>
      <c r="D168" s="12">
        <f>D169+D170+D171+D172</f>
        <v>14378.3</v>
      </c>
      <c r="E168" s="12">
        <f>E169+E170+E171+E172</f>
        <v>8018.6</v>
      </c>
      <c r="F168" s="22"/>
      <c r="G168" s="16"/>
    </row>
    <row r="169" spans="1:7" ht="18.75">
      <c r="A169" s="58" t="s">
        <v>164</v>
      </c>
      <c r="B169" s="15" t="s">
        <v>59</v>
      </c>
      <c r="C169" s="15" t="s">
        <v>165</v>
      </c>
      <c r="D169" s="23">
        <v>2190.4</v>
      </c>
      <c r="E169" s="23">
        <v>1710.5</v>
      </c>
    </row>
    <row r="170" spans="1:7" ht="18.75" hidden="1">
      <c r="A170" s="58" t="s">
        <v>349</v>
      </c>
      <c r="B170" s="15" t="s">
        <v>59</v>
      </c>
      <c r="C170" s="15" t="s">
        <v>239</v>
      </c>
      <c r="D170" s="23">
        <v>0</v>
      </c>
      <c r="E170" s="23">
        <v>0</v>
      </c>
    </row>
    <row r="171" spans="1:7" ht="37.5">
      <c r="A171" s="58" t="s">
        <v>350</v>
      </c>
      <c r="B171" s="15" t="s">
        <v>59</v>
      </c>
      <c r="C171" s="15" t="s">
        <v>203</v>
      </c>
      <c r="D171" s="23">
        <v>12077.9</v>
      </c>
      <c r="E171" s="23">
        <v>6308.1</v>
      </c>
    </row>
    <row r="172" spans="1:7" ht="19.5" customHeight="1">
      <c r="A172" s="58" t="s">
        <v>198</v>
      </c>
      <c r="B172" s="15" t="s">
        <v>59</v>
      </c>
      <c r="C172" s="15" t="s">
        <v>199</v>
      </c>
      <c r="D172" s="23">
        <v>110</v>
      </c>
      <c r="E172" s="23">
        <v>0</v>
      </c>
    </row>
    <row r="173" spans="1:7" ht="18.75">
      <c r="A173" s="59" t="s">
        <v>6</v>
      </c>
      <c r="B173" s="60">
        <v>200</v>
      </c>
      <c r="C173" s="60" t="s">
        <v>66</v>
      </c>
      <c r="D173" s="12">
        <f>SUM(D174:D177)</f>
        <v>180440.7</v>
      </c>
      <c r="E173" s="12">
        <f>SUM(E174:E177)</f>
        <v>137697.09999999998</v>
      </c>
      <c r="F173" s="21"/>
      <c r="G173" s="8"/>
    </row>
    <row r="174" spans="1:7" ht="18.75" hidden="1">
      <c r="A174" s="58" t="s">
        <v>259</v>
      </c>
      <c r="B174" s="15" t="s">
        <v>59</v>
      </c>
      <c r="C174" s="15" t="s">
        <v>220</v>
      </c>
      <c r="D174" s="23">
        <v>0</v>
      </c>
      <c r="E174" s="23">
        <v>0</v>
      </c>
    </row>
    <row r="175" spans="1:7" ht="18.75">
      <c r="A175" s="58" t="s">
        <v>7</v>
      </c>
      <c r="B175" s="15">
        <v>200</v>
      </c>
      <c r="C175" s="15" t="s">
        <v>67</v>
      </c>
      <c r="D175" s="23">
        <v>20816.099999999999</v>
      </c>
      <c r="E175" s="23">
        <v>12683.3</v>
      </c>
    </row>
    <row r="176" spans="1:7" ht="18.75">
      <c r="A176" s="58" t="s">
        <v>260</v>
      </c>
      <c r="B176" s="15">
        <v>200</v>
      </c>
      <c r="C176" s="15" t="s">
        <v>68</v>
      </c>
      <c r="D176" s="23">
        <v>39867.599999999999</v>
      </c>
      <c r="E176" s="23">
        <v>26117.9</v>
      </c>
    </row>
    <row r="177" spans="1:7" ht="18.75">
      <c r="A177" s="58" t="s">
        <v>8</v>
      </c>
      <c r="B177" s="15">
        <v>200</v>
      </c>
      <c r="C177" s="15" t="s">
        <v>69</v>
      </c>
      <c r="D177" s="23">
        <v>119757</v>
      </c>
      <c r="E177" s="23">
        <v>98895.9</v>
      </c>
    </row>
    <row r="178" spans="1:7" ht="18.75">
      <c r="A178" s="59" t="s">
        <v>13</v>
      </c>
      <c r="B178" s="60">
        <v>200</v>
      </c>
      <c r="C178" s="60" t="s">
        <v>70</v>
      </c>
      <c r="D178" s="12">
        <f>SUM(D179:D182)</f>
        <v>323460.19999999995</v>
      </c>
      <c r="E178" s="12">
        <f>SUM(E179:E182)</f>
        <v>119528.09999999999</v>
      </c>
      <c r="F178" s="24"/>
      <c r="G178" s="8"/>
    </row>
    <row r="179" spans="1:7" ht="18.75">
      <c r="A179" s="58" t="s">
        <v>14</v>
      </c>
      <c r="B179" s="15">
        <v>200</v>
      </c>
      <c r="C179" s="15" t="s">
        <v>71</v>
      </c>
      <c r="D179" s="23">
        <v>106326.9</v>
      </c>
      <c r="E179" s="23">
        <v>29041.599999999999</v>
      </c>
    </row>
    <row r="180" spans="1:7" ht="18.75">
      <c r="A180" s="58" t="s">
        <v>15</v>
      </c>
      <c r="B180" s="15">
        <v>200</v>
      </c>
      <c r="C180" s="15" t="s">
        <v>72</v>
      </c>
      <c r="D180" s="23">
        <v>163405.1</v>
      </c>
      <c r="E180" s="23">
        <v>73796.399999999994</v>
      </c>
    </row>
    <row r="181" spans="1:7" ht="18.75">
      <c r="A181" s="58" t="s">
        <v>17</v>
      </c>
      <c r="B181" s="15">
        <v>200</v>
      </c>
      <c r="C181" s="15" t="s">
        <v>73</v>
      </c>
      <c r="D181" s="23">
        <v>36582.6</v>
      </c>
      <c r="E181" s="23">
        <v>3626.9</v>
      </c>
    </row>
    <row r="182" spans="1:7" ht="18.75">
      <c r="A182" s="58" t="s">
        <v>205</v>
      </c>
      <c r="B182" s="15">
        <v>200</v>
      </c>
      <c r="C182" s="15" t="s">
        <v>204</v>
      </c>
      <c r="D182" s="23">
        <v>17145.599999999999</v>
      </c>
      <c r="E182" s="23">
        <v>13063.2</v>
      </c>
    </row>
    <row r="183" spans="1:7" ht="18.75">
      <c r="A183" s="59" t="s">
        <v>18</v>
      </c>
      <c r="B183" s="60">
        <v>200</v>
      </c>
      <c r="C183" s="60" t="s">
        <v>74</v>
      </c>
      <c r="D183" s="12">
        <f>SUM(D184:D188)</f>
        <v>912345</v>
      </c>
      <c r="E183" s="12">
        <f>SUM(E184:E188)</f>
        <v>664525.20000000007</v>
      </c>
      <c r="F183" s="21"/>
    </row>
    <row r="184" spans="1:7" ht="18.75">
      <c r="A184" s="58" t="s">
        <v>19</v>
      </c>
      <c r="B184" s="15">
        <v>200</v>
      </c>
      <c r="C184" s="15" t="s">
        <v>75</v>
      </c>
      <c r="D184" s="23">
        <v>91900.6</v>
      </c>
      <c r="E184" s="23">
        <v>72118.8</v>
      </c>
    </row>
    <row r="185" spans="1:7" ht="18.75">
      <c r="A185" s="58" t="s">
        <v>20</v>
      </c>
      <c r="B185" s="15">
        <v>200</v>
      </c>
      <c r="C185" s="15" t="s">
        <v>76</v>
      </c>
      <c r="D185" s="23">
        <v>611869.5</v>
      </c>
      <c r="E185" s="23">
        <v>457923</v>
      </c>
    </row>
    <row r="186" spans="1:7" ht="18.75">
      <c r="A186" s="58" t="s">
        <v>258</v>
      </c>
      <c r="B186" s="15">
        <v>200</v>
      </c>
      <c r="C186" s="15" t="s">
        <v>240</v>
      </c>
      <c r="D186" s="23">
        <v>142806.29999999999</v>
      </c>
      <c r="E186" s="23">
        <v>99237.4</v>
      </c>
    </row>
    <row r="187" spans="1:7" ht="18.75">
      <c r="A187" s="58" t="s">
        <v>21</v>
      </c>
      <c r="B187" s="15">
        <v>200</v>
      </c>
      <c r="C187" s="15" t="s">
        <v>77</v>
      </c>
      <c r="D187" s="23">
        <v>18747.8</v>
      </c>
      <c r="E187" s="23">
        <v>12933.7</v>
      </c>
    </row>
    <row r="188" spans="1:7" ht="18.75">
      <c r="A188" s="58" t="s">
        <v>22</v>
      </c>
      <c r="B188" s="15">
        <v>200</v>
      </c>
      <c r="C188" s="15" t="s">
        <v>78</v>
      </c>
      <c r="D188" s="23">
        <v>47020.800000000003</v>
      </c>
      <c r="E188" s="23">
        <v>22312.3</v>
      </c>
    </row>
    <row r="189" spans="1:7" ht="18.75">
      <c r="A189" s="59" t="s">
        <v>166</v>
      </c>
      <c r="B189" s="60">
        <v>200</v>
      </c>
      <c r="C189" s="60" t="s">
        <v>79</v>
      </c>
      <c r="D189" s="12">
        <f>D190</f>
        <v>174630.5</v>
      </c>
      <c r="E189" s="12">
        <f>E190</f>
        <v>136200.20000000001</v>
      </c>
    </row>
    <row r="190" spans="1:7" ht="18.75">
      <c r="A190" s="58" t="s">
        <v>23</v>
      </c>
      <c r="B190" s="15">
        <v>200</v>
      </c>
      <c r="C190" s="15" t="s">
        <v>80</v>
      </c>
      <c r="D190" s="23">
        <v>174630.5</v>
      </c>
      <c r="E190" s="23">
        <v>136200.20000000001</v>
      </c>
    </row>
    <row r="191" spans="1:7" ht="18.75">
      <c r="A191" s="59" t="s">
        <v>282</v>
      </c>
      <c r="B191" s="60">
        <v>200</v>
      </c>
      <c r="C191" s="60" t="s">
        <v>285</v>
      </c>
      <c r="D191" s="12">
        <f>D192</f>
        <v>0</v>
      </c>
      <c r="E191" s="12">
        <f>E192</f>
        <v>0</v>
      </c>
    </row>
    <row r="192" spans="1:7" ht="18.75">
      <c r="A192" s="58" t="s">
        <v>283</v>
      </c>
      <c r="B192" s="15" t="s">
        <v>59</v>
      </c>
      <c r="C192" s="15" t="s">
        <v>284</v>
      </c>
      <c r="D192" s="23">
        <v>0</v>
      </c>
      <c r="E192" s="23">
        <v>0</v>
      </c>
    </row>
    <row r="193" spans="1:7" ht="18.75">
      <c r="A193" s="59" t="s">
        <v>29</v>
      </c>
      <c r="B193" s="60">
        <v>200</v>
      </c>
      <c r="C193" s="60" t="s">
        <v>81</v>
      </c>
      <c r="D193" s="12">
        <f>SUM(D194:D197)</f>
        <v>44709</v>
      </c>
      <c r="E193" s="12">
        <f>SUM(E194:E197)</f>
        <v>25418.400000000001</v>
      </c>
      <c r="F193" s="21"/>
    </row>
    <row r="194" spans="1:7" ht="18.75">
      <c r="A194" s="58" t="s">
        <v>30</v>
      </c>
      <c r="B194" s="15">
        <v>200</v>
      </c>
      <c r="C194" s="15" t="s">
        <v>82</v>
      </c>
      <c r="D194" s="23">
        <v>10373.9</v>
      </c>
      <c r="E194" s="23">
        <v>8656.5</v>
      </c>
    </row>
    <row r="195" spans="1:7" ht="18.75">
      <c r="A195" s="58" t="s">
        <v>31</v>
      </c>
      <c r="B195" s="15">
        <v>200</v>
      </c>
      <c r="C195" s="15" t="s">
        <v>83</v>
      </c>
      <c r="D195" s="23">
        <v>2300</v>
      </c>
      <c r="E195" s="23">
        <v>1603.5</v>
      </c>
    </row>
    <row r="196" spans="1:7" ht="18.75">
      <c r="A196" s="58" t="s">
        <v>32</v>
      </c>
      <c r="B196" s="15">
        <v>200</v>
      </c>
      <c r="C196" s="15" t="s">
        <v>84</v>
      </c>
      <c r="D196" s="23">
        <v>3641.4</v>
      </c>
      <c r="E196" s="23">
        <v>52</v>
      </c>
    </row>
    <row r="197" spans="1:7" ht="18.75">
      <c r="A197" s="58" t="s">
        <v>33</v>
      </c>
      <c r="B197" s="15">
        <v>200</v>
      </c>
      <c r="C197" s="15" t="s">
        <v>85</v>
      </c>
      <c r="D197" s="23">
        <v>28393.7</v>
      </c>
      <c r="E197" s="23">
        <v>15106.4</v>
      </c>
    </row>
    <row r="198" spans="1:7" ht="18.75">
      <c r="A198" s="59" t="s">
        <v>28</v>
      </c>
      <c r="B198" s="60">
        <v>200</v>
      </c>
      <c r="C198" s="60" t="s">
        <v>167</v>
      </c>
      <c r="D198" s="12">
        <f>D199+D200</f>
        <v>50103</v>
      </c>
      <c r="E198" s="12">
        <f>E199+E200</f>
        <v>33216.899999999994</v>
      </c>
    </row>
    <row r="199" spans="1:7" ht="18.75">
      <c r="A199" s="58" t="s">
        <v>168</v>
      </c>
      <c r="B199" s="15" t="s">
        <v>59</v>
      </c>
      <c r="C199" s="15" t="s">
        <v>169</v>
      </c>
      <c r="D199" s="23">
        <v>31744.5</v>
      </c>
      <c r="E199" s="23">
        <v>23050.1</v>
      </c>
    </row>
    <row r="200" spans="1:7" ht="18.75">
      <c r="A200" s="58" t="s">
        <v>170</v>
      </c>
      <c r="B200" s="15" t="s">
        <v>59</v>
      </c>
      <c r="C200" s="15" t="s">
        <v>171</v>
      </c>
      <c r="D200" s="23">
        <v>18358.5</v>
      </c>
      <c r="E200" s="23">
        <v>10166.799999999999</v>
      </c>
    </row>
    <row r="201" spans="1:7" ht="18.75" hidden="1">
      <c r="A201" s="59" t="s">
        <v>172</v>
      </c>
      <c r="B201" s="60" t="s">
        <v>59</v>
      </c>
      <c r="C201" s="60" t="s">
        <v>174</v>
      </c>
      <c r="D201" s="12"/>
      <c r="E201" s="12"/>
    </row>
    <row r="202" spans="1:7" s="5" customFormat="1" ht="18.75" hidden="1">
      <c r="A202" s="58" t="s">
        <v>173</v>
      </c>
      <c r="B202" s="15" t="s">
        <v>59</v>
      </c>
      <c r="C202" s="15" t="s">
        <v>175</v>
      </c>
      <c r="D202" s="23"/>
      <c r="E202" s="23"/>
      <c r="F202" s="20"/>
    </row>
    <row r="203" spans="1:7" s="5" customFormat="1" ht="22.5" customHeight="1">
      <c r="A203" s="59" t="s">
        <v>339</v>
      </c>
      <c r="B203" s="15" t="s">
        <v>59</v>
      </c>
      <c r="C203" s="60" t="s">
        <v>337</v>
      </c>
      <c r="D203" s="12">
        <f>D204</f>
        <v>28</v>
      </c>
      <c r="E203" s="12">
        <f>E204</f>
        <v>3.9</v>
      </c>
      <c r="F203" s="20"/>
    </row>
    <row r="204" spans="1:7" s="5" customFormat="1" ht="18.75">
      <c r="A204" s="58" t="s">
        <v>351</v>
      </c>
      <c r="B204" s="15" t="s">
        <v>59</v>
      </c>
      <c r="C204" s="15" t="s">
        <v>338</v>
      </c>
      <c r="D204" s="23">
        <v>28</v>
      </c>
      <c r="E204" s="23">
        <v>3.9</v>
      </c>
      <c r="F204" s="20"/>
    </row>
    <row r="205" spans="1:7" ht="20.25">
      <c r="A205" s="73" t="s">
        <v>58</v>
      </c>
      <c r="B205" s="60" t="s">
        <v>59</v>
      </c>
      <c r="C205" s="74" t="s">
        <v>60</v>
      </c>
      <c r="D205" s="62">
        <f>D198+D193+D189+D183+D178+D173+D168+D157+D191+D203</f>
        <v>2020782.9</v>
      </c>
      <c r="E205" s="62">
        <f>E198+E193+E189+E183+E178+E173+E168+E157+E191+E203</f>
        <v>1328594</v>
      </c>
      <c r="F205" s="21"/>
      <c r="G205" s="8"/>
    </row>
    <row r="206" spans="1:7" ht="18.75">
      <c r="A206" s="59" t="s">
        <v>34</v>
      </c>
      <c r="B206" s="60" t="s">
        <v>24</v>
      </c>
      <c r="C206" s="60" t="s">
        <v>86</v>
      </c>
      <c r="D206" s="12">
        <f>D153-D205</f>
        <v>-105371.20000000042</v>
      </c>
      <c r="E206" s="12">
        <f>E153-E205</f>
        <v>-39657.801000000443</v>
      </c>
      <c r="F206" s="21"/>
    </row>
    <row r="207" spans="1:7" ht="18.75">
      <c r="A207" s="66" t="s">
        <v>57</v>
      </c>
      <c r="B207" s="15"/>
      <c r="C207" s="15"/>
      <c r="D207" s="45"/>
      <c r="E207" s="32"/>
    </row>
    <row r="208" spans="1:7" ht="18.75">
      <c r="A208" s="59" t="s">
        <v>35</v>
      </c>
      <c r="B208" s="60">
        <v>500</v>
      </c>
      <c r="C208" s="60" t="s">
        <v>36</v>
      </c>
      <c r="D208" s="12">
        <f>D209+D213</f>
        <v>105371.19999999995</v>
      </c>
      <c r="E208" s="12">
        <f>E209+E213</f>
        <v>39657.800000000047</v>
      </c>
    </row>
    <row r="209" spans="1:8" ht="37.5">
      <c r="A209" s="59" t="s">
        <v>189</v>
      </c>
      <c r="B209" s="60" t="s">
        <v>193</v>
      </c>
      <c r="C209" s="60" t="s">
        <v>194</v>
      </c>
      <c r="D209" s="12">
        <f>D210+D211</f>
        <v>3100</v>
      </c>
      <c r="E209" s="12">
        <f>E210+E211</f>
        <v>3100</v>
      </c>
    </row>
    <row r="210" spans="1:8" ht="37.5">
      <c r="A210" s="58" t="s">
        <v>228</v>
      </c>
      <c r="B210" s="60" t="s">
        <v>193</v>
      </c>
      <c r="C210" s="15" t="s">
        <v>226</v>
      </c>
      <c r="D210" s="23">
        <v>22600</v>
      </c>
      <c r="E210" s="23">
        <v>22600</v>
      </c>
    </row>
    <row r="211" spans="1:8" ht="37.5" hidden="1">
      <c r="A211" s="58" t="s">
        <v>190</v>
      </c>
      <c r="B211" s="15" t="s">
        <v>193</v>
      </c>
      <c r="C211" s="15" t="s">
        <v>195</v>
      </c>
      <c r="D211" s="23">
        <f>D212</f>
        <v>-19500</v>
      </c>
      <c r="E211" s="23">
        <f>E212</f>
        <v>-19500</v>
      </c>
    </row>
    <row r="212" spans="1:8" ht="37.5">
      <c r="A212" s="58" t="s">
        <v>227</v>
      </c>
      <c r="B212" s="15" t="s">
        <v>193</v>
      </c>
      <c r="C212" s="15" t="s">
        <v>225</v>
      </c>
      <c r="D212" s="23">
        <v>-19500</v>
      </c>
      <c r="E212" s="23">
        <v>-19500</v>
      </c>
    </row>
    <row r="213" spans="1:8" ht="18.75">
      <c r="A213" s="59" t="s">
        <v>37</v>
      </c>
      <c r="B213" s="60">
        <v>700</v>
      </c>
      <c r="C213" s="60" t="s">
        <v>38</v>
      </c>
      <c r="D213" s="12">
        <f>D214+D218</f>
        <v>102271.19999999995</v>
      </c>
      <c r="E213" s="12">
        <f>E214+E218</f>
        <v>36557.800000000047</v>
      </c>
    </row>
    <row r="214" spans="1:8" ht="18.75">
      <c r="A214" s="58" t="s">
        <v>39</v>
      </c>
      <c r="B214" s="15" t="s">
        <v>191</v>
      </c>
      <c r="C214" s="15" t="s">
        <v>40</v>
      </c>
      <c r="D214" s="23">
        <f t="shared" ref="D214:E216" si="0">D215</f>
        <v>-1938011.7</v>
      </c>
      <c r="E214" s="23">
        <f t="shared" si="0"/>
        <v>-1314088.3</v>
      </c>
    </row>
    <row r="215" spans="1:8" ht="18.75">
      <c r="A215" s="58" t="s">
        <v>41</v>
      </c>
      <c r="B215" s="15">
        <v>710</v>
      </c>
      <c r="C215" s="15" t="s">
        <v>42</v>
      </c>
      <c r="D215" s="23">
        <f t="shared" si="0"/>
        <v>-1938011.7</v>
      </c>
      <c r="E215" s="23">
        <f t="shared" si="0"/>
        <v>-1314088.3</v>
      </c>
    </row>
    <row r="216" spans="1:8" ht="18.75">
      <c r="A216" s="58" t="s">
        <v>43</v>
      </c>
      <c r="B216" s="15">
        <v>710</v>
      </c>
      <c r="C216" s="15" t="s">
        <v>44</v>
      </c>
      <c r="D216" s="23">
        <f t="shared" si="0"/>
        <v>-1938011.7</v>
      </c>
      <c r="E216" s="23">
        <f t="shared" si="0"/>
        <v>-1314088.3</v>
      </c>
    </row>
    <row r="217" spans="1:8" ht="18.75">
      <c r="A217" s="58" t="s">
        <v>222</v>
      </c>
      <c r="B217" s="15">
        <v>710</v>
      </c>
      <c r="C217" s="15" t="s">
        <v>223</v>
      </c>
      <c r="D217" s="23">
        <v>-1938011.7</v>
      </c>
      <c r="E217" s="23">
        <v>-1314088.3</v>
      </c>
    </row>
    <row r="218" spans="1:8" ht="18.75">
      <c r="A218" s="58" t="s">
        <v>45</v>
      </c>
      <c r="B218" s="15" t="s">
        <v>192</v>
      </c>
      <c r="C218" s="15" t="s">
        <v>46</v>
      </c>
      <c r="D218" s="23">
        <f t="shared" ref="D218:E220" si="1">D219</f>
        <v>2040282.9</v>
      </c>
      <c r="E218" s="23">
        <f t="shared" si="1"/>
        <v>1350646.1</v>
      </c>
    </row>
    <row r="219" spans="1:8" ht="18.75">
      <c r="A219" s="58" t="s">
        <v>47</v>
      </c>
      <c r="B219" s="15">
        <v>720</v>
      </c>
      <c r="C219" s="15" t="s">
        <v>48</v>
      </c>
      <c r="D219" s="23">
        <f t="shared" si="1"/>
        <v>2040282.9</v>
      </c>
      <c r="E219" s="23">
        <f t="shared" si="1"/>
        <v>1350646.1</v>
      </c>
    </row>
    <row r="220" spans="1:8" ht="18.75">
      <c r="A220" s="58" t="s">
        <v>49</v>
      </c>
      <c r="B220" s="15">
        <v>720</v>
      </c>
      <c r="C220" s="15" t="s">
        <v>50</v>
      </c>
      <c r="D220" s="23">
        <f t="shared" si="1"/>
        <v>2040282.9</v>
      </c>
      <c r="E220" s="23">
        <f t="shared" si="1"/>
        <v>1350646.1</v>
      </c>
    </row>
    <row r="221" spans="1:8" s="17" customFormat="1" ht="18.75">
      <c r="A221" s="9" t="s">
        <v>221</v>
      </c>
      <c r="B221" s="10">
        <v>720</v>
      </c>
      <c r="C221" s="10" t="s">
        <v>224</v>
      </c>
      <c r="D221" s="23">
        <v>2040282.9</v>
      </c>
      <c r="E221" s="23">
        <v>1350646.1</v>
      </c>
      <c r="G221" s="2"/>
      <c r="H221" s="2"/>
    </row>
    <row r="222" spans="1:8" s="17" customFormat="1" ht="18.75">
      <c r="A222" s="9" t="s">
        <v>124</v>
      </c>
      <c r="B222" s="10">
        <v>750</v>
      </c>
      <c r="C222" s="10" t="s">
        <v>51</v>
      </c>
      <c r="D222" s="23">
        <v>0</v>
      </c>
      <c r="E222" s="23">
        <v>0</v>
      </c>
      <c r="G222" s="2"/>
      <c r="H222" s="2"/>
    </row>
    <row r="223" spans="1:8" s="17" customFormat="1" ht="18.75">
      <c r="A223" s="9" t="s">
        <v>52</v>
      </c>
      <c r="B223" s="10">
        <v>755</v>
      </c>
      <c r="C223" s="10" t="s">
        <v>53</v>
      </c>
      <c r="D223" s="23">
        <f>D222</f>
        <v>0</v>
      </c>
      <c r="E223" s="23">
        <f>E222</f>
        <v>0</v>
      </c>
      <c r="G223" s="2"/>
      <c r="H223" s="2"/>
    </row>
    <row r="224" spans="1:8" s="17" customFormat="1" ht="18.75">
      <c r="A224" s="13" t="s">
        <v>25</v>
      </c>
      <c r="B224" s="14"/>
      <c r="C224" s="14"/>
      <c r="D224" s="33"/>
      <c r="E224" s="33"/>
      <c r="G224" s="2"/>
      <c r="H224" s="2"/>
    </row>
    <row r="225" spans="1:8" s="17" customFormat="1" ht="18.75">
      <c r="A225" s="11" t="s">
        <v>27</v>
      </c>
      <c r="B225" s="14"/>
      <c r="C225" s="14"/>
      <c r="D225" s="26">
        <f>D235</f>
        <v>55</v>
      </c>
      <c r="E225" s="26">
        <f>E235</f>
        <v>53</v>
      </c>
      <c r="G225" s="2"/>
      <c r="H225" s="2"/>
    </row>
    <row r="226" spans="1:8" s="17" customFormat="1" ht="18.75">
      <c r="A226" s="11" t="s">
        <v>26</v>
      </c>
      <c r="B226" s="14"/>
      <c r="C226" s="14"/>
      <c r="D226" s="23">
        <f>D244</f>
        <v>87512.8</v>
      </c>
      <c r="E226" s="23">
        <f>E244</f>
        <v>61487.1</v>
      </c>
      <c r="G226" s="2"/>
      <c r="H226" s="2"/>
    </row>
    <row r="227" spans="1:8" s="17" customFormat="1" ht="37.5">
      <c r="A227" s="9" t="s">
        <v>236</v>
      </c>
      <c r="B227" s="14"/>
      <c r="C227" s="14"/>
      <c r="D227" s="26">
        <f>D236</f>
        <v>782</v>
      </c>
      <c r="E227" s="26">
        <f>E236</f>
        <v>481</v>
      </c>
      <c r="G227" s="2"/>
      <c r="H227" s="2"/>
    </row>
    <row r="228" spans="1:8" s="17" customFormat="1" ht="18.75">
      <c r="A228" s="11" t="s">
        <v>26</v>
      </c>
      <c r="B228" s="14"/>
      <c r="C228" s="14"/>
      <c r="D228" s="23">
        <f>D248</f>
        <v>535630.4</v>
      </c>
      <c r="E228" s="23">
        <f>E248</f>
        <v>279301.8</v>
      </c>
      <c r="G228" s="2"/>
      <c r="H228" s="2"/>
    </row>
    <row r="229" spans="1:8" s="17" customFormat="1" ht="15.75" hidden="1">
      <c r="A229" s="6"/>
      <c r="B229" s="39"/>
      <c r="C229" s="39"/>
      <c r="D229" s="25"/>
      <c r="E229" s="25"/>
      <c r="G229" s="2"/>
      <c r="H229" s="2"/>
    </row>
    <row r="230" spans="1:8" s="17" customFormat="1" ht="15.75" hidden="1">
      <c r="A230" s="6"/>
      <c r="B230" s="39"/>
      <c r="C230" s="39"/>
      <c r="D230" s="34"/>
      <c r="E230" s="34"/>
      <c r="G230" s="2"/>
      <c r="H230" s="2"/>
    </row>
    <row r="231" spans="1:8" ht="15.75" hidden="1">
      <c r="A231" s="6"/>
      <c r="B231" s="39"/>
      <c r="C231" s="39"/>
      <c r="D231" s="25"/>
      <c r="E231" s="25"/>
    </row>
    <row r="232" spans="1:8" ht="15.75" hidden="1">
      <c r="A232" s="6"/>
      <c r="B232" s="39"/>
      <c r="C232" s="39"/>
      <c r="D232" s="25"/>
      <c r="E232" s="25"/>
    </row>
    <row r="233" spans="1:8" ht="15.75" hidden="1">
      <c r="A233" s="6"/>
      <c r="B233" s="39"/>
      <c r="C233" s="39"/>
      <c r="D233" s="25"/>
      <c r="E233" s="25"/>
    </row>
    <row r="234" spans="1:8" ht="15.75" hidden="1">
      <c r="A234" s="6"/>
      <c r="B234" s="39"/>
      <c r="C234" s="39"/>
      <c r="D234" s="25"/>
      <c r="E234" s="25"/>
    </row>
    <row r="235" spans="1:8" ht="15.75" hidden="1">
      <c r="A235" s="6"/>
      <c r="B235" s="39"/>
      <c r="C235" s="51" t="s">
        <v>243</v>
      </c>
      <c r="D235" s="85">
        <v>55</v>
      </c>
      <c r="E235" s="86">
        <v>53</v>
      </c>
    </row>
    <row r="236" spans="1:8" ht="15.75" hidden="1">
      <c r="A236" s="6"/>
      <c r="B236" s="7"/>
      <c r="C236" s="87" t="s">
        <v>412</v>
      </c>
      <c r="D236" s="85">
        <f>SUM(D237:D242)</f>
        <v>782</v>
      </c>
      <c r="E236" s="86">
        <f>SUM(E237:E242)</f>
        <v>481</v>
      </c>
    </row>
    <row r="237" spans="1:8" ht="15.75" hidden="1">
      <c r="A237" s="6"/>
      <c r="B237" s="7"/>
      <c r="C237" s="82" t="s">
        <v>414</v>
      </c>
      <c r="D237" s="83">
        <v>735</v>
      </c>
      <c r="E237" s="84">
        <v>451</v>
      </c>
    </row>
    <row r="238" spans="1:8" ht="15.75" hidden="1">
      <c r="A238" s="6"/>
      <c r="B238" s="89" t="s">
        <v>420</v>
      </c>
      <c r="C238" s="82" t="s">
        <v>415</v>
      </c>
      <c r="D238" s="83">
        <v>-8</v>
      </c>
      <c r="E238" s="84">
        <v>-7</v>
      </c>
    </row>
    <row r="239" spans="1:8" ht="15.75" hidden="1">
      <c r="A239" s="6"/>
      <c r="B239" s="89"/>
      <c r="C239" s="82" t="s">
        <v>416</v>
      </c>
      <c r="D239" s="83">
        <v>15</v>
      </c>
      <c r="E239" s="84">
        <v>14</v>
      </c>
    </row>
    <row r="240" spans="1:8" ht="15.75" hidden="1">
      <c r="A240" s="6"/>
      <c r="B240" s="89"/>
      <c r="C240" s="82" t="s">
        <v>417</v>
      </c>
      <c r="D240" s="83">
        <v>1</v>
      </c>
      <c r="E240" s="84">
        <v>1</v>
      </c>
    </row>
    <row r="241" spans="1:6" ht="15.75" hidden="1">
      <c r="A241" s="6"/>
      <c r="B241" s="89"/>
      <c r="C241" s="82" t="s">
        <v>418</v>
      </c>
      <c r="D241" s="83">
        <v>2</v>
      </c>
      <c r="E241" s="84">
        <v>2</v>
      </c>
    </row>
    <row r="242" spans="1:6" ht="15.75" hidden="1">
      <c r="A242" s="6"/>
      <c r="B242" s="7"/>
      <c r="C242" s="82" t="s">
        <v>419</v>
      </c>
      <c r="D242" s="83">
        <v>37</v>
      </c>
      <c r="E242" s="84">
        <v>20</v>
      </c>
    </row>
    <row r="243" spans="1:6" ht="15.75" hidden="1">
      <c r="A243" s="6"/>
      <c r="B243" s="7"/>
      <c r="C243" s="79"/>
      <c r="D243" s="77"/>
      <c r="E243" s="78"/>
    </row>
    <row r="244" spans="1:6" ht="15.75" hidden="1">
      <c r="A244" s="6"/>
      <c r="B244" s="7"/>
      <c r="C244" s="87" t="s">
        <v>353</v>
      </c>
      <c r="D244" s="29">
        <v>87512.8</v>
      </c>
      <c r="E244" s="88">
        <v>61487.1</v>
      </c>
    </row>
    <row r="245" spans="1:6" ht="15.75" hidden="1">
      <c r="A245" s="6"/>
      <c r="B245" s="7"/>
      <c r="C245" s="79"/>
      <c r="D245" s="77"/>
      <c r="E245" s="78"/>
    </row>
    <row r="246" spans="1:6" ht="15.75" hidden="1">
      <c r="A246" s="6"/>
      <c r="B246" s="7"/>
      <c r="C246" s="79" t="s">
        <v>352</v>
      </c>
      <c r="D246" s="80">
        <v>15279.2</v>
      </c>
      <c r="E246" s="81">
        <v>10230.4</v>
      </c>
      <c r="F246" s="2"/>
    </row>
    <row r="247" spans="1:6" ht="15.75" hidden="1">
      <c r="A247" s="6"/>
      <c r="B247" s="7"/>
      <c r="C247" s="79" t="s">
        <v>411</v>
      </c>
      <c r="D247" s="80">
        <v>561205.5</v>
      </c>
      <c r="E247" s="81">
        <v>401372.4</v>
      </c>
      <c r="F247" s="2"/>
    </row>
    <row r="248" spans="1:6" ht="22.5" hidden="1" customHeight="1">
      <c r="A248" s="6"/>
      <c r="B248" s="7"/>
      <c r="C248" s="87" t="s">
        <v>309</v>
      </c>
      <c r="D248" s="29">
        <v>535630.4</v>
      </c>
      <c r="E248" s="88">
        <v>279301.8</v>
      </c>
      <c r="F248" s="2"/>
    </row>
    <row r="249" spans="1:6" ht="15.75">
      <c r="A249" s="6"/>
      <c r="B249" s="7"/>
      <c r="C249" s="7"/>
      <c r="D249" s="6"/>
      <c r="E249" s="25"/>
      <c r="F249" s="2"/>
    </row>
    <row r="250" spans="1:6" ht="15.75">
      <c r="A250" s="6"/>
      <c r="B250" s="7"/>
      <c r="C250" s="7"/>
      <c r="D250" s="6"/>
      <c r="E250" s="25"/>
      <c r="F250" s="2"/>
    </row>
    <row r="251" spans="1:6" ht="15.75">
      <c r="A251" s="6"/>
      <c r="B251" s="7"/>
      <c r="C251" s="7"/>
      <c r="D251" s="6"/>
      <c r="E251" s="25"/>
      <c r="F251" s="2"/>
    </row>
    <row r="252" spans="1:6" ht="15.75">
      <c r="A252" s="6"/>
      <c r="B252" s="7"/>
      <c r="C252" s="7"/>
      <c r="D252" s="6"/>
      <c r="E252" s="25"/>
      <c r="F252" s="2"/>
    </row>
    <row r="253" spans="1:6" ht="15.75">
      <c r="A253" s="6"/>
      <c r="B253" s="7"/>
      <c r="C253" s="7"/>
      <c r="D253" s="6"/>
      <c r="E253" s="25"/>
      <c r="F253" s="2"/>
    </row>
    <row r="254" spans="1:6" ht="15.75">
      <c r="A254" s="6"/>
      <c r="B254" s="7"/>
      <c r="C254" s="7"/>
      <c r="D254" s="6"/>
      <c r="E254" s="25"/>
      <c r="F254" s="2"/>
    </row>
    <row r="255" spans="1:6" ht="15.75">
      <c r="A255" s="6"/>
      <c r="B255" s="7"/>
      <c r="C255" s="7"/>
      <c r="D255" s="6"/>
      <c r="E255" s="25"/>
      <c r="F255" s="2"/>
    </row>
    <row r="256" spans="1:6" ht="15.75">
      <c r="A256" s="6"/>
      <c r="B256" s="7"/>
      <c r="C256" s="7"/>
      <c r="D256" s="6"/>
      <c r="E256" s="25"/>
      <c r="F256" s="2"/>
    </row>
    <row r="257" spans="1:6" ht="15.75">
      <c r="A257" s="6"/>
      <c r="B257" s="7"/>
      <c r="C257" s="7"/>
      <c r="D257" s="6"/>
      <c r="E257" s="25"/>
      <c r="F257" s="2"/>
    </row>
    <row r="258" spans="1:6" ht="15.75">
      <c r="A258" s="6"/>
      <c r="B258" s="7"/>
      <c r="C258" s="7"/>
      <c r="D258" s="6"/>
      <c r="E258" s="25"/>
      <c r="F258" s="2"/>
    </row>
    <row r="259" spans="1:6" ht="15.75">
      <c r="A259" s="6"/>
      <c r="B259" s="7"/>
      <c r="C259" s="7"/>
      <c r="D259" s="6"/>
      <c r="E259" s="25"/>
      <c r="F259" s="2"/>
    </row>
    <row r="260" spans="1:6" ht="15.75">
      <c r="A260" s="6"/>
      <c r="B260" s="7"/>
      <c r="C260" s="7"/>
      <c r="D260" s="6"/>
      <c r="E260" s="25"/>
      <c r="F260" s="2"/>
    </row>
    <row r="261" spans="1:6" ht="15.75">
      <c r="A261" s="6"/>
      <c r="B261" s="7"/>
      <c r="C261" s="7"/>
      <c r="D261" s="6"/>
      <c r="E261" s="25"/>
      <c r="F261" s="2"/>
    </row>
    <row r="262" spans="1:6" ht="15.75">
      <c r="A262" s="6"/>
      <c r="B262" s="7"/>
      <c r="C262" s="7"/>
      <c r="D262" s="6"/>
      <c r="E262" s="25"/>
      <c r="F262" s="2"/>
    </row>
    <row r="263" spans="1:6" ht="15.75">
      <c r="A263" s="6"/>
      <c r="B263" s="7"/>
      <c r="C263" s="7"/>
      <c r="D263" s="6"/>
      <c r="E263" s="25"/>
      <c r="F263" s="2"/>
    </row>
    <row r="264" spans="1:6" ht="15.75">
      <c r="A264" s="6"/>
      <c r="B264" s="7"/>
      <c r="C264" s="7"/>
      <c r="D264" s="6"/>
      <c r="E264" s="25"/>
      <c r="F264" s="2"/>
    </row>
    <row r="265" spans="1:6" ht="15.75">
      <c r="A265" s="6"/>
      <c r="B265" s="7"/>
      <c r="C265" s="7"/>
      <c r="D265" s="6"/>
      <c r="E265" s="25"/>
      <c r="F265" s="2"/>
    </row>
    <row r="266" spans="1:6" ht="15.75">
      <c r="A266" s="6"/>
      <c r="B266" s="7"/>
      <c r="C266" s="7"/>
      <c r="D266" s="6"/>
      <c r="E266" s="25"/>
      <c r="F266" s="2"/>
    </row>
    <row r="267" spans="1:6" ht="15.75">
      <c r="A267" s="6"/>
      <c r="B267" s="7"/>
      <c r="C267" s="7"/>
      <c r="D267" s="6"/>
      <c r="E267" s="25"/>
      <c r="F267" s="2"/>
    </row>
    <row r="268" spans="1:6" ht="15.75">
      <c r="A268" s="6"/>
      <c r="B268" s="7"/>
      <c r="C268" s="7"/>
      <c r="D268" s="6"/>
      <c r="E268" s="25"/>
      <c r="F268" s="2"/>
    </row>
    <row r="269" spans="1:6" ht="15.75">
      <c r="A269" s="6"/>
      <c r="B269" s="7"/>
      <c r="C269" s="7"/>
      <c r="D269" s="6"/>
      <c r="E269" s="25"/>
      <c r="F269" s="2"/>
    </row>
    <row r="270" spans="1:6" ht="15.75">
      <c r="A270" s="6"/>
      <c r="B270" s="7"/>
      <c r="C270" s="7"/>
      <c r="D270" s="6"/>
      <c r="E270" s="25"/>
      <c r="F270" s="2"/>
    </row>
    <row r="271" spans="1:6" ht="15.75">
      <c r="A271" s="6"/>
      <c r="B271" s="7"/>
      <c r="C271" s="7"/>
      <c r="D271" s="6"/>
      <c r="E271" s="25"/>
      <c r="F271" s="2"/>
    </row>
    <row r="272" spans="1:6" ht="15.75">
      <c r="A272" s="6"/>
      <c r="B272" s="7"/>
      <c r="C272" s="7"/>
      <c r="D272" s="6"/>
      <c r="E272" s="25"/>
      <c r="F272" s="2"/>
    </row>
    <row r="273" spans="1:6" ht="15.75">
      <c r="A273" s="6"/>
      <c r="B273" s="7"/>
      <c r="C273" s="7"/>
      <c r="D273" s="6"/>
      <c r="E273" s="25"/>
      <c r="F273" s="2"/>
    </row>
    <row r="274" spans="1:6" ht="15.75">
      <c r="A274" s="6"/>
      <c r="B274" s="7"/>
      <c r="C274" s="7"/>
      <c r="D274" s="6"/>
      <c r="E274" s="25"/>
      <c r="F274" s="2"/>
    </row>
    <row r="275" spans="1:6" ht="15.75">
      <c r="A275" s="6"/>
      <c r="B275" s="7"/>
      <c r="C275" s="7"/>
      <c r="D275" s="6"/>
      <c r="E275" s="25"/>
      <c r="F275" s="2"/>
    </row>
    <row r="276" spans="1:6" ht="15.75">
      <c r="A276" s="6"/>
      <c r="B276" s="7"/>
      <c r="C276" s="7"/>
      <c r="D276" s="6"/>
      <c r="E276" s="25"/>
      <c r="F276" s="2"/>
    </row>
    <row r="277" spans="1:6" ht="15.75">
      <c r="A277" s="6"/>
      <c r="B277" s="7"/>
      <c r="C277" s="7"/>
      <c r="D277" s="6"/>
      <c r="E277" s="25"/>
      <c r="F277" s="2"/>
    </row>
    <row r="278" spans="1:6" ht="15.75">
      <c r="A278" s="6"/>
      <c r="B278" s="7"/>
      <c r="C278" s="7"/>
      <c r="D278" s="6"/>
      <c r="E278" s="25"/>
      <c r="F278" s="2"/>
    </row>
    <row r="279" spans="1:6" ht="15.75">
      <c r="A279" s="6"/>
      <c r="B279" s="7"/>
      <c r="C279" s="7"/>
      <c r="D279" s="6"/>
      <c r="E279" s="25"/>
      <c r="F279" s="2"/>
    </row>
    <row r="280" spans="1:6" ht="15.75">
      <c r="A280" s="6"/>
      <c r="B280" s="7"/>
      <c r="C280" s="7"/>
      <c r="D280" s="6"/>
      <c r="E280" s="25"/>
      <c r="F280" s="2"/>
    </row>
    <row r="281" spans="1:6" ht="15.75">
      <c r="A281" s="6"/>
      <c r="B281" s="7"/>
      <c r="C281" s="7"/>
      <c r="D281" s="6"/>
      <c r="E281" s="25"/>
      <c r="F281" s="2"/>
    </row>
    <row r="282" spans="1:6" ht="15.75">
      <c r="A282" s="6"/>
      <c r="B282" s="7"/>
      <c r="C282" s="7"/>
      <c r="D282" s="6"/>
      <c r="E282" s="25"/>
      <c r="F282" s="2"/>
    </row>
    <row r="283" spans="1:6" ht="15.75">
      <c r="A283" s="6"/>
      <c r="B283" s="7"/>
      <c r="C283" s="7"/>
      <c r="D283" s="6"/>
      <c r="E283" s="25"/>
      <c r="F283" s="2"/>
    </row>
    <row r="284" spans="1:6" ht="15.75">
      <c r="A284" s="6"/>
      <c r="B284" s="7"/>
      <c r="C284" s="7"/>
      <c r="D284" s="6"/>
      <c r="E284" s="25"/>
      <c r="F284" s="2"/>
    </row>
    <row r="285" spans="1:6" ht="15.75">
      <c r="A285" s="6"/>
      <c r="B285" s="7"/>
      <c r="C285" s="7"/>
      <c r="D285" s="6"/>
      <c r="E285" s="25"/>
      <c r="F285" s="2"/>
    </row>
    <row r="286" spans="1:6" ht="15.75">
      <c r="A286" s="6"/>
      <c r="B286" s="7"/>
      <c r="C286" s="7"/>
      <c r="D286" s="6"/>
      <c r="E286" s="25"/>
      <c r="F286" s="2"/>
    </row>
    <row r="287" spans="1:6" ht="15.75">
      <c r="A287" s="6"/>
      <c r="B287" s="7"/>
      <c r="C287" s="7"/>
      <c r="D287" s="6"/>
      <c r="E287" s="25"/>
      <c r="F287" s="2"/>
    </row>
    <row r="288" spans="1:6" ht="15.75">
      <c r="A288" s="6"/>
      <c r="B288" s="7"/>
      <c r="C288" s="7"/>
      <c r="D288" s="6"/>
      <c r="E288" s="25"/>
      <c r="F288" s="2"/>
    </row>
    <row r="289" spans="1:6" ht="15.75">
      <c r="A289" s="6"/>
      <c r="B289" s="7"/>
      <c r="C289" s="7"/>
      <c r="D289" s="6"/>
      <c r="E289" s="25"/>
      <c r="F289" s="2"/>
    </row>
    <row r="290" spans="1:6" ht="15.75">
      <c r="A290" s="6"/>
      <c r="B290" s="7"/>
      <c r="C290" s="7"/>
      <c r="D290" s="6"/>
      <c r="E290" s="25"/>
      <c r="F290" s="2"/>
    </row>
    <row r="291" spans="1:6" ht="15.75">
      <c r="A291" s="6"/>
      <c r="B291" s="7"/>
      <c r="C291" s="7"/>
      <c r="D291" s="6"/>
      <c r="E291" s="25"/>
      <c r="F291" s="2"/>
    </row>
    <row r="292" spans="1:6" ht="15.75">
      <c r="A292" s="6"/>
      <c r="B292" s="7"/>
      <c r="C292" s="7"/>
      <c r="D292" s="6"/>
      <c r="E292" s="25"/>
      <c r="F292" s="2"/>
    </row>
    <row r="293" spans="1:6" ht="15.75">
      <c r="A293" s="6"/>
      <c r="B293" s="7"/>
      <c r="C293" s="7"/>
      <c r="D293" s="6"/>
      <c r="E293" s="25"/>
      <c r="F293" s="2"/>
    </row>
    <row r="294" spans="1:6" ht="15.75">
      <c r="A294" s="6"/>
      <c r="B294" s="7"/>
      <c r="C294" s="7"/>
      <c r="D294" s="6"/>
      <c r="E294" s="25"/>
      <c r="F294" s="2"/>
    </row>
    <row r="295" spans="1:6" ht="15.75">
      <c r="A295" s="6"/>
      <c r="B295" s="7"/>
      <c r="C295" s="7"/>
      <c r="D295" s="6"/>
      <c r="E295" s="25"/>
      <c r="F295" s="2"/>
    </row>
    <row r="296" spans="1:6" ht="15.75">
      <c r="A296" s="6"/>
      <c r="B296" s="7"/>
      <c r="C296" s="7"/>
      <c r="D296" s="6"/>
      <c r="E296" s="25"/>
      <c r="F296" s="2"/>
    </row>
    <row r="297" spans="1:6" ht="15.75">
      <c r="A297" s="6"/>
      <c r="B297" s="7"/>
      <c r="C297" s="7"/>
      <c r="D297" s="6"/>
      <c r="E297" s="25"/>
      <c r="F297" s="2"/>
    </row>
    <row r="298" spans="1:6" ht="10.5" customHeight="1">
      <c r="A298" s="6"/>
      <c r="B298" s="7"/>
      <c r="C298" s="7"/>
      <c r="D298" s="6"/>
      <c r="E298" s="25"/>
      <c r="F298" s="2"/>
    </row>
    <row r="299" spans="1:6" ht="15.75">
      <c r="A299" s="6"/>
      <c r="B299" s="7"/>
      <c r="C299" s="7"/>
      <c r="D299" s="6"/>
      <c r="E299" s="25"/>
      <c r="F299" s="2"/>
    </row>
    <row r="300" spans="1:6" ht="15.75">
      <c r="A300" s="6"/>
      <c r="B300" s="7"/>
      <c r="C300" s="7"/>
      <c r="D300" s="6"/>
      <c r="E300" s="25"/>
      <c r="F300" s="2"/>
    </row>
    <row r="301" spans="1:6" ht="15.75">
      <c r="A301" s="6"/>
      <c r="B301" s="7"/>
      <c r="C301" s="7"/>
      <c r="D301" s="6"/>
      <c r="E301" s="25"/>
      <c r="F301" s="2"/>
    </row>
    <row r="302" spans="1:6" ht="15.75">
      <c r="A302" s="6"/>
      <c r="B302" s="7"/>
      <c r="C302" s="7"/>
      <c r="D302" s="6"/>
      <c r="E302" s="25"/>
      <c r="F302" s="2"/>
    </row>
    <row r="303" spans="1:6" ht="15.75">
      <c r="A303" s="6"/>
      <c r="B303" s="7"/>
      <c r="C303" s="7"/>
      <c r="D303" s="6"/>
      <c r="E303" s="25"/>
      <c r="F303" s="2"/>
    </row>
    <row r="304" spans="1:6" ht="15.75">
      <c r="A304" s="6"/>
      <c r="B304" s="7"/>
      <c r="C304" s="7"/>
      <c r="D304" s="6"/>
      <c r="E304" s="25"/>
      <c r="F304" s="2"/>
    </row>
    <row r="305" spans="1:6" ht="15.75">
      <c r="A305" s="6"/>
      <c r="B305" s="7"/>
      <c r="C305" s="7"/>
      <c r="D305" s="6"/>
      <c r="E305" s="25"/>
      <c r="F305" s="2"/>
    </row>
    <row r="306" spans="1:6" ht="15.75">
      <c r="A306" s="6"/>
      <c r="B306" s="7"/>
      <c r="C306" s="7"/>
      <c r="D306" s="6"/>
      <c r="E306" s="25"/>
      <c r="F306" s="2"/>
    </row>
    <row r="307" spans="1:6" ht="15.75">
      <c r="A307" s="6"/>
      <c r="B307" s="7"/>
      <c r="C307" s="7"/>
      <c r="D307" s="6"/>
      <c r="E307" s="25"/>
      <c r="F307" s="2"/>
    </row>
    <row r="308" spans="1:6" ht="15.75">
      <c r="A308" s="6"/>
      <c r="B308" s="7"/>
      <c r="C308" s="7"/>
      <c r="D308" s="6"/>
      <c r="E308" s="25"/>
      <c r="F308" s="2"/>
    </row>
    <row r="309" spans="1:6" ht="15.75">
      <c r="A309" s="6"/>
      <c r="B309" s="7"/>
      <c r="C309" s="7"/>
      <c r="D309" s="6"/>
      <c r="E309" s="25"/>
      <c r="F309" s="2"/>
    </row>
    <row r="310" spans="1:6" ht="15.75">
      <c r="A310" s="6"/>
      <c r="B310" s="7"/>
      <c r="C310" s="7"/>
      <c r="D310" s="6"/>
      <c r="E310" s="25"/>
      <c r="F310" s="2"/>
    </row>
    <row r="311" spans="1:6" ht="15.75">
      <c r="A311" s="6"/>
      <c r="B311" s="7"/>
      <c r="C311" s="7"/>
      <c r="D311" s="6"/>
      <c r="E311" s="25"/>
      <c r="F311" s="2"/>
    </row>
    <row r="312" spans="1:6" ht="15.75">
      <c r="A312" s="6"/>
      <c r="B312" s="7"/>
      <c r="C312" s="7"/>
      <c r="D312" s="6"/>
      <c r="E312" s="25"/>
      <c r="F312" s="2"/>
    </row>
    <row r="313" spans="1:6" ht="15.75">
      <c r="A313" s="6"/>
      <c r="B313" s="7"/>
      <c r="C313" s="7"/>
      <c r="D313" s="6"/>
      <c r="E313" s="25"/>
      <c r="F313" s="2"/>
    </row>
    <row r="314" spans="1:6" ht="15.75">
      <c r="A314" s="6"/>
      <c r="B314" s="7"/>
      <c r="C314" s="7"/>
      <c r="D314" s="6"/>
      <c r="E314" s="25"/>
      <c r="F314" s="2"/>
    </row>
    <row r="315" spans="1:6" ht="15.75">
      <c r="A315" s="6"/>
      <c r="B315" s="7"/>
      <c r="C315" s="7"/>
      <c r="D315" s="6"/>
      <c r="E315" s="25"/>
      <c r="F315" s="2"/>
    </row>
    <row r="316" spans="1:6" ht="15.75">
      <c r="A316" s="6"/>
      <c r="B316" s="7"/>
      <c r="C316" s="7"/>
      <c r="D316" s="6"/>
      <c r="E316" s="25"/>
      <c r="F316" s="2"/>
    </row>
    <row r="317" spans="1:6" ht="15.75">
      <c r="A317" s="6"/>
      <c r="B317" s="7"/>
      <c r="C317" s="7"/>
      <c r="D317" s="6"/>
      <c r="E317" s="25"/>
      <c r="F317" s="2"/>
    </row>
    <row r="325" spans="1:6" ht="18" customHeight="1">
      <c r="F325" s="2"/>
    </row>
    <row r="326" spans="1:6" ht="0.75" customHeight="1">
      <c r="A326" s="2"/>
      <c r="B326" s="2"/>
      <c r="C326" s="2"/>
      <c r="D326" s="2"/>
      <c r="E326" s="2"/>
      <c r="F326" s="2"/>
    </row>
    <row r="334" spans="1:6" ht="20.25" customHeight="1">
      <c r="A334" s="2"/>
      <c r="B334" s="2"/>
      <c r="C334" s="2"/>
      <c r="D334" s="2"/>
      <c r="E334" s="2"/>
      <c r="F334" s="2"/>
    </row>
    <row r="338" spans="1:6" ht="17.25" customHeight="1">
      <c r="A338" s="2"/>
      <c r="B338" s="2"/>
      <c r="C338" s="2"/>
      <c r="D338" s="2"/>
      <c r="E338" s="2"/>
      <c r="F338" s="2"/>
    </row>
    <row r="342" spans="1:6" ht="18.75" customHeight="1">
      <c r="A342" s="2"/>
      <c r="B342" s="2"/>
      <c r="C342" s="2"/>
      <c r="D342" s="2"/>
      <c r="E342" s="2"/>
      <c r="F342" s="2"/>
    </row>
    <row r="449" spans="1:6" ht="16.5" customHeight="1">
      <c r="A449" s="2"/>
      <c r="B449" s="2"/>
      <c r="C449" s="2"/>
      <c r="D449" s="2"/>
      <c r="E449" s="2"/>
      <c r="F449" s="2"/>
    </row>
    <row r="464" spans="1:6" ht="15" customHeight="1">
      <c r="A464" s="2"/>
      <c r="B464" s="2"/>
      <c r="C464" s="2"/>
      <c r="D464" s="2"/>
      <c r="E464" s="2"/>
      <c r="F464" s="2"/>
    </row>
    <row r="465" spans="1:6" ht="0.75" customHeight="1">
      <c r="A465" s="2"/>
      <c r="B465" s="2"/>
      <c r="C465" s="2"/>
      <c r="D465" s="2"/>
      <c r="E465" s="2"/>
      <c r="F465" s="2"/>
    </row>
    <row r="493" spans="1:6" ht="18" customHeight="1">
      <c r="A493" s="2"/>
      <c r="B493" s="2"/>
      <c r="C493" s="2"/>
      <c r="D493" s="2"/>
      <c r="E493" s="2"/>
      <c r="F493" s="2"/>
    </row>
    <row r="525" spans="1:6" ht="15.75" customHeight="1">
      <c r="A525" s="2"/>
      <c r="B525" s="2"/>
      <c r="C525" s="2"/>
      <c r="D525" s="2"/>
      <c r="E525" s="2"/>
      <c r="F525" s="2"/>
    </row>
    <row r="539" spans="1:6" ht="15.75" customHeight="1">
      <c r="A539" s="2"/>
      <c r="B539" s="2"/>
      <c r="C539" s="2"/>
      <c r="D539" s="2"/>
      <c r="E539" s="2"/>
      <c r="F539" s="2"/>
    </row>
    <row r="540" spans="1:6" hidden="1">
      <c r="A540" s="2"/>
      <c r="B540" s="2"/>
      <c r="C540" s="2"/>
      <c r="D540" s="2"/>
      <c r="E540" s="2"/>
      <c r="F540" s="2"/>
    </row>
    <row r="541" spans="1:6" hidden="1">
      <c r="A541" s="2"/>
      <c r="B541" s="2"/>
      <c r="C541" s="2"/>
      <c r="D541" s="2"/>
      <c r="E541" s="2"/>
      <c r="F541" s="2"/>
    </row>
    <row r="542" spans="1:6" hidden="1">
      <c r="A542" s="2"/>
      <c r="B542" s="2"/>
      <c r="C542" s="2"/>
      <c r="D542" s="2"/>
      <c r="E542" s="2"/>
      <c r="F542" s="2"/>
    </row>
    <row r="543" spans="1:6" hidden="1">
      <c r="A543" s="2"/>
      <c r="B543" s="2"/>
      <c r="C543" s="2"/>
      <c r="D543" s="2"/>
      <c r="E543" s="2"/>
      <c r="F543" s="2"/>
    </row>
    <row r="544" spans="1:6" hidden="1">
      <c r="A544" s="2"/>
      <c r="B544" s="2"/>
      <c r="C544" s="2"/>
      <c r="D544" s="2"/>
      <c r="E544" s="2"/>
      <c r="F544" s="2"/>
    </row>
    <row r="545" spans="1:6" hidden="1">
      <c r="A545" s="2"/>
      <c r="B545" s="2"/>
      <c r="C545" s="2"/>
      <c r="D545" s="2"/>
      <c r="E545" s="2"/>
      <c r="F545" s="2"/>
    </row>
    <row r="546" spans="1:6" hidden="1">
      <c r="A546" s="2"/>
      <c r="B546" s="2"/>
      <c r="C546" s="2"/>
      <c r="D546" s="2"/>
      <c r="E546" s="2"/>
      <c r="F546" s="2"/>
    </row>
    <row r="547" spans="1:6" hidden="1">
      <c r="A547" s="2"/>
      <c r="B547" s="2"/>
      <c r="C547" s="2"/>
      <c r="D547" s="2"/>
      <c r="E547" s="2"/>
      <c r="F547" s="2"/>
    </row>
    <row r="548" spans="1:6" hidden="1">
      <c r="A548" s="2"/>
      <c r="B548" s="2"/>
      <c r="C548" s="2"/>
      <c r="D548" s="2"/>
      <c r="E548" s="2"/>
      <c r="F548" s="2"/>
    </row>
    <row r="549" spans="1:6" hidden="1">
      <c r="A549" s="2"/>
      <c r="B549" s="2"/>
      <c r="C549" s="2"/>
      <c r="D549" s="2"/>
      <c r="E549" s="2"/>
      <c r="F549" s="2"/>
    </row>
    <row r="550" spans="1:6" hidden="1">
      <c r="A550" s="2"/>
      <c r="B550" s="2"/>
      <c r="C550" s="2"/>
      <c r="D550" s="2"/>
      <c r="E550" s="2"/>
      <c r="F550" s="2"/>
    </row>
    <row r="551" spans="1:6" hidden="1">
      <c r="A551" s="2"/>
      <c r="B551" s="2"/>
      <c r="C551" s="2"/>
      <c r="D551" s="2"/>
      <c r="E551" s="2"/>
      <c r="F551" s="2"/>
    </row>
    <row r="552" spans="1:6" hidden="1">
      <c r="A552" s="2"/>
      <c r="B552" s="2"/>
      <c r="C552" s="2"/>
      <c r="D552" s="2"/>
      <c r="E552" s="2"/>
      <c r="F552" s="2"/>
    </row>
    <row r="553" spans="1:6" ht="13.5" hidden="1" customHeight="1">
      <c r="A553" s="2"/>
      <c r="B553" s="2"/>
      <c r="C553" s="2"/>
      <c r="D553" s="2"/>
      <c r="E553" s="2"/>
      <c r="F553" s="2"/>
    </row>
    <row r="554" spans="1:6" hidden="1">
      <c r="A554" s="2"/>
      <c r="B554" s="2"/>
      <c r="C554" s="2"/>
      <c r="D554" s="2"/>
      <c r="E554" s="2"/>
      <c r="F554" s="2"/>
    </row>
    <row r="555" spans="1:6" hidden="1">
      <c r="A555" s="2"/>
      <c r="B555" s="2"/>
      <c r="C555" s="2"/>
      <c r="D555" s="2"/>
      <c r="E555" s="2"/>
      <c r="F555" s="2"/>
    </row>
    <row r="556" spans="1:6" hidden="1">
      <c r="A556" s="2"/>
      <c r="B556" s="2"/>
      <c r="C556" s="2"/>
      <c r="D556" s="2"/>
      <c r="E556" s="2"/>
      <c r="F556" s="2"/>
    </row>
    <row r="557" spans="1:6" hidden="1">
      <c r="A557" s="2"/>
      <c r="B557" s="2"/>
      <c r="C557" s="2"/>
      <c r="D557" s="2"/>
      <c r="E557" s="2"/>
      <c r="F557" s="2"/>
    </row>
    <row r="558" spans="1:6" hidden="1">
      <c r="A558" s="2"/>
      <c r="B558" s="2"/>
      <c r="C558" s="2"/>
      <c r="D558" s="2"/>
      <c r="E558" s="2"/>
      <c r="F558" s="2"/>
    </row>
    <row r="559" spans="1:6" hidden="1">
      <c r="A559" s="2"/>
      <c r="B559" s="2"/>
      <c r="C559" s="2"/>
      <c r="D559" s="2"/>
      <c r="E559" s="2"/>
      <c r="F559" s="2"/>
    </row>
    <row r="560" spans="1:6" hidden="1">
      <c r="A560" s="2"/>
      <c r="B560" s="2"/>
      <c r="C560" s="2"/>
      <c r="D560" s="2"/>
      <c r="E560" s="2"/>
      <c r="F560" s="2"/>
    </row>
    <row r="561" spans="1:6" hidden="1">
      <c r="A561" s="2"/>
      <c r="B561" s="2"/>
      <c r="C561" s="2"/>
      <c r="D561" s="2"/>
      <c r="E561" s="2"/>
      <c r="F561" s="2"/>
    </row>
    <row r="562" spans="1:6" hidden="1">
      <c r="A562" s="2"/>
      <c r="B562" s="2"/>
      <c r="C562" s="2"/>
      <c r="D562" s="2"/>
      <c r="E562" s="2"/>
      <c r="F562" s="2"/>
    </row>
    <row r="563" spans="1:6" hidden="1">
      <c r="A563" s="2"/>
      <c r="B563" s="2"/>
      <c r="C563" s="2"/>
      <c r="D563" s="2"/>
      <c r="E563" s="2"/>
      <c r="F563" s="2"/>
    </row>
  </sheetData>
  <mergeCells count="9">
    <mergeCell ref="B238:B241"/>
    <mergeCell ref="A9:C9"/>
    <mergeCell ref="A12:E12"/>
    <mergeCell ref="D1:E1"/>
    <mergeCell ref="D2:E2"/>
    <mergeCell ref="D3:E3"/>
    <mergeCell ref="D4:E4"/>
    <mergeCell ref="A6:E6"/>
    <mergeCell ref="A7:E7"/>
  </mergeCells>
  <pageMargins left="0.9055118110236221" right="0.51181102362204722" top="0.74803149606299213" bottom="0.74803149606299213" header="0.31496062992125984" footer="0.31496062992125984"/>
  <pageSetup paperSize="9" scale="46" fitToHeight="5" orientation="portrait" r:id="rId1"/>
  <headerFooter differentFirst="1" alignWithMargins="0">
    <oddHeader>&amp;C&amp;"Times New Roman,обычный"&amp;12&amp;P</oddHeader>
  </headerFooter>
  <rowBreaks count="1" manualBreakCount="1">
    <brk id="228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01.10.2022</vt:lpstr>
      <vt:lpstr>'на 01.10.2022'!Область_печати</vt:lpstr>
    </vt:vector>
  </TitlesOfParts>
  <Company>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fino-14</dc:creator>
  <cp:lastModifiedBy>Исмаилова Наталья Владимировна</cp:lastModifiedBy>
  <cp:lastPrinted>2022-11-22T03:49:35Z</cp:lastPrinted>
  <dcterms:created xsi:type="dcterms:W3CDTF">2009-07-15T03:54:26Z</dcterms:created>
  <dcterms:modified xsi:type="dcterms:W3CDTF">2022-11-25T06:49:03Z</dcterms:modified>
</cp:coreProperties>
</file>