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0920" activeTab="0"/>
  </bookViews>
  <sheets>
    <sheet name="Лист1" sheetId="1" r:id="rId1"/>
  </sheets>
  <definedNames>
    <definedName name="_xlnm.Print_Area" localSheetId="0">'Лист1'!$A$1:$K$231</definedName>
  </definedNames>
  <calcPr fullCalcOnLoad="1"/>
</workbook>
</file>

<file path=xl/sharedStrings.xml><?xml version="1.0" encoding="utf-8"?>
<sst xmlns="http://schemas.openxmlformats.org/spreadsheetml/2006/main" count="479" uniqueCount="423">
  <si>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</si>
  <si>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</si>
  <si>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</si>
  <si>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</si>
  <si>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</si>
  <si>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</si>
  <si>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</si>
  <si>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</si>
  <si>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</si>
  <si>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Начальник Управления ФЭИ</t>
  </si>
  <si>
    <t>Е.И. Михно</t>
  </si>
  <si>
    <t>Национальная экономика</t>
  </si>
  <si>
    <t>Транспорт</t>
  </si>
  <si>
    <t>Дорожное хозяйство</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</si>
  <si>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</si>
  <si>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</si>
  <si>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</si>
  <si>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</si>
  <si>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</si>
  <si>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</si>
  <si>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Прочие доходы от оказания платных услуг получателями средств бюджетов муниципальных районов и компенсации затрат бюджетов муницпальных районов</t>
  </si>
  <si>
    <t>Жилищно-коммунальное хозяйство</t>
  </si>
  <si>
    <t>Жилищное хозяйство</t>
  </si>
  <si>
    <t>Коммунальное хозяйство</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</si>
  <si>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</si>
  <si>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</si>
  <si>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</si>
  <si>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</si>
  <si>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</si>
  <si>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</si>
  <si>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</si>
  <si>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</si>
  <si>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</si>
  <si>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</si>
  <si>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</si>
  <si>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</si>
  <si>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</si>
  <si>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</si>
  <si>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</si>
  <si>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</si>
  <si>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</si>
  <si>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</si>
  <si>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</si>
  <si>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</si>
  <si>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</si>
  <si>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</si>
  <si>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</si>
  <si>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</si>
  <si>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</si>
  <si>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</si>
  <si>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</si>
  <si>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</si>
  <si>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</si>
  <si>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</si>
  <si>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</si>
  <si>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</si>
  <si>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</si>
  <si>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</si>
  <si>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</si>
  <si>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</si>
  <si>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</si>
  <si>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</si>
  <si>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000 57  00  00  00  00  0000  000</t>
  </si>
  <si>
    <t>увеличение остатков средств</t>
  </si>
  <si>
    <t>000 57  00  00  00  00  0000  510</t>
  </si>
  <si>
    <t>ОТЧЕТ    ОБ   ИСПОЛНЕНИИ    БЮДЖЕТА</t>
  </si>
  <si>
    <t>Управление финансов,экономики и имущественных отношений  Иультинского муниципального района Чукотского автономного округа</t>
  </si>
  <si>
    <t>Орган,обеспечивающий исполнение бюджета:</t>
  </si>
  <si>
    <t>Годовые назначения, принятые представительным органом муниципального образования Иультинский район, с учетом внесенных изменений в установленном порядке</t>
  </si>
  <si>
    <t>Кассовое исполнение с начала года</t>
  </si>
  <si>
    <t>РАЗДЕЛ 1. ДОХОДЫ</t>
  </si>
  <si>
    <t>10</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</si>
  <si>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</si>
  <si>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</si>
  <si>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</si>
  <si>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</si>
  <si>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</si>
  <si>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</si>
  <si>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</si>
  <si>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</si>
  <si>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</si>
  <si>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</si>
  <si>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</si>
  <si>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</si>
  <si>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</si>
  <si>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</si>
  <si>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</si>
  <si>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</si>
  <si>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</si>
  <si>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</si>
  <si>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</si>
  <si>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</si>
  <si>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</si>
  <si>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</si>
  <si>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</si>
  <si>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</si>
  <si>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</si>
  <si>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</si>
  <si>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</si>
  <si>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</si>
  <si>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</si>
  <si>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</si>
  <si>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</si>
  <si>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</si>
  <si>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</si>
  <si>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</si>
  <si>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</si>
  <si>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консол. бюджет субъекта РФ</t>
  </si>
  <si>
    <t>Утвеждено бюджет субъекта РФ</t>
  </si>
  <si>
    <t>Утверждено бюджеты  внутригородских муниципальных образований городов федерального значения Москвы и Санкт-Петербурга</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</si>
  <si>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</si>
  <si>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</si>
  <si>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</si>
  <si>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</si>
  <si>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</si>
  <si>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</si>
  <si>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</si>
  <si>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</si>
  <si>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</si>
  <si>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</si>
  <si>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</si>
  <si>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</si>
  <si>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</si>
  <si>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</si>
  <si>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</si>
  <si>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</si>
  <si>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</si>
  <si>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</si>
  <si>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</si>
  <si>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</si>
  <si>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</si>
  <si>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</si>
  <si>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</si>
  <si>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</si>
  <si>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</si>
  <si>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</si>
  <si>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</si>
  <si>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</si>
  <si>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</si>
  <si>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000  1  08  07000  01  0000  110</t>
  </si>
  <si>
    <t>000  1  08  07140  01  0000  110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</si>
  <si>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</si>
  <si>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</si>
  <si>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</si>
  <si>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</si>
  <si>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</si>
  <si>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</si>
  <si>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</si>
  <si>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000  1  11  09000  00  0000  120</t>
  </si>
  <si>
    <t>000  1  11  09040  00  0000  120</t>
  </si>
  <si>
    <t>000  1  11  09045  05  0000  120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</si>
  <si>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</si>
  <si>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</si>
  <si>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</si>
  <si>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</si>
  <si>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</si>
  <si>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</si>
  <si>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</si>
  <si>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</si>
  <si>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</si>
  <si>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</si>
  <si>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</si>
  <si>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</si>
  <si>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</si>
  <si>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</si>
  <si>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</si>
  <si>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</si>
  <si>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</si>
  <si>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</si>
  <si>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</si>
  <si>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</si>
  <si>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</si>
  <si>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</si>
  <si>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</si>
  <si>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</si>
  <si>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</si>
  <si>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</si>
  <si>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</si>
  <si>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</si>
  <si>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</si>
  <si>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</si>
  <si>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</si>
  <si>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</si>
  <si>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муниципальных районов на выравнивание бюджетной обеспеченности</t>
  </si>
  <si>
    <t>000  2  02  01001  05  0000  151</t>
  </si>
  <si>
    <t>Субсидии бюджетам субъектов Российской Федерации и муниципальных образований (межбюджетные субсидии)</t>
  </si>
  <si>
    <t>000  2  02  02000  00  0000  151</t>
  </si>
  <si>
    <t>Прочие субсидии</t>
  </si>
  <si>
    <t>000  2  02  02999  00  0000  151</t>
  </si>
  <si>
    <t>Прочие субсидии бюджетам муниципальных районов</t>
  </si>
  <si>
    <t>000  2  02  02999  05  0000  151</t>
  </si>
  <si>
    <t xml:space="preserve">Субвенции бюджетам субъектов Российской Федерации и муниципальных образований </t>
  </si>
  <si>
    <t>000  2  02  03000  00  0000  151</t>
  </si>
  <si>
    <t>Субвенции бюджетам на государственную регистрацию актов гражданского состояния</t>
  </si>
  <si>
    <t>000  2  02  03003  00  0000  151</t>
  </si>
  <si>
    <t>Субвенции бюджетам муниципальных районов на государственную регистрацию актов гражданского состояния</t>
  </si>
  <si>
    <t>000  2  02  03003  05  0000  151</t>
  </si>
  <si>
    <t>Прочие субвенции</t>
  </si>
  <si>
    <t>000  2  02  03999  00  0000  151</t>
  </si>
  <si>
    <t>Прочие субвенции бюджетам муниципальных районов</t>
  </si>
  <si>
    <t>000  2  02  03999  05  0000  151</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</si>
  <si>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</si>
  <si>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</si>
  <si>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</si>
  <si>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</si>
  <si>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</si>
  <si>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</si>
  <si>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</si>
  <si>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</si>
  <si>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Прочие межбюджетные трансферты, передаваемые бюджетам муниципальных районов</t>
  </si>
  <si>
    <t>000  2  02  04999  05  0000  151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</si>
  <si>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</si>
  <si>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</si>
  <si>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</si>
  <si>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</si>
  <si>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</si>
  <si>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</si>
  <si>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</si>
  <si>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</si>
  <si>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</si>
  <si>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</si>
  <si>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</si>
  <si>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</si>
  <si>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</si>
  <si>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</si>
  <si>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</si>
  <si>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</si>
  <si>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ПРОДАЖИ МАТЕРИАЛЬНЫХ И НЕМАТЕРИАЛЬНЫХ АКТИВОВ</t>
  </si>
  <si>
    <t>000  1  14  00000  00  0000  000</t>
  </si>
  <si>
    <t>000  1  14  02000  00  0000  000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</si>
  <si>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</si>
  <si>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</si>
  <si>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</si>
  <si>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</si>
  <si>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</si>
  <si>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</si>
  <si>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</si>
  <si>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</si>
  <si>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</si>
  <si>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</si>
  <si>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</si>
  <si>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</si>
  <si>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</si>
  <si>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</si>
  <si>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000  1  05  02000  00  0000  110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</si>
  <si>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</si>
  <si>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</si>
  <si>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</si>
  <si>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000  1  05  03000  00  0000  110</t>
  </si>
  <si>
    <t>000  1  05  03010  01  0000  110</t>
  </si>
  <si>
    <t>Единый сельскохозяйственный налог (за налоговые периоды до 1 января 2011 года)</t>
  </si>
  <si>
    <t>000  1  05  03020  01  0000  110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</si>
  <si>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</si>
  <si>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Налог на имущество предприятий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</si>
  <si>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</si>
  <si>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</si>
  <si>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</si>
  <si>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</si>
  <si>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</si>
  <si>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</si>
  <si>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</si>
  <si>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</si>
  <si>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</si>
  <si>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</si>
  <si>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</si>
  <si>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</si>
  <si>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</si>
  <si>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</si>
  <si>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Субвенции бюджетам муниципальных районов на осуществление первичного воинского учета на территориях,где отсутствуют военные комиссариаты</t>
  </si>
  <si>
    <t>000  2  02  03015  00  0000  151</t>
  </si>
  <si>
    <t>Субвенции бюджетам  на осуществление первичного воинского учета на территориях,где отсутствуют военные комиссариаты</t>
  </si>
  <si>
    <t>000  2  02  03015  05  0000  151</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</si>
  <si>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</si>
  <si>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</si>
  <si>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</si>
  <si>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</si>
  <si>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</si>
  <si>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</si>
  <si>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</si>
  <si>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</si>
  <si>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</si>
  <si>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</si>
  <si>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</si>
  <si>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</si>
  <si>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</si>
  <si>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</si>
  <si>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Топливно-энергетический комплекс</t>
  </si>
  <si>
    <t>0402</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</si>
  <si>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</si>
  <si>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</si>
  <si>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</si>
  <si>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</si>
  <si>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</si>
  <si>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</si>
  <si>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</si>
  <si>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</si>
  <si>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</si>
  <si>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</si>
  <si>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</si>
  <si>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</si>
  <si>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</si>
  <si>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000  1  11  05013 05  0000  120</t>
  </si>
  <si>
    <t>000  1  11  05013 10  0000  120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</si>
  <si>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</si>
  <si>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</si>
  <si>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</si>
  <si>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</si>
  <si>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</si>
  <si>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</si>
  <si>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</si>
  <si>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</si>
  <si>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000  1  13  02000  00  0000  130</t>
  </si>
  <si>
    <t>000  1  13  02995  05  0000  130</t>
  </si>
  <si>
    <t>Прочие доходы от компенсации затрат государства</t>
  </si>
  <si>
    <t>000  1  13  02990  00  0000  130</t>
  </si>
  <si>
    <t>000  1  14  02050  05  0000  410</t>
  </si>
  <si>
    <t>000  1  14  02053  05  0000  410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</si>
  <si>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</si>
  <si>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</si>
  <si>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</si>
  <si>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</si>
  <si>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</si>
  <si>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</si>
  <si>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</si>
  <si>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000  2  02  03007  05  0000 151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</si>
  <si>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</si>
  <si>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</si>
  <si>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организациями остатков субсидий прошлых лет</t>
  </si>
  <si>
    <t>000 2 18 00000 00 0000 180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</si>
  <si>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</si>
  <si>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</si>
  <si>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иными организациями остатков субсидий прошлых лет</t>
  </si>
  <si>
    <t>000 2 18 05030 05 0000 180</t>
  </si>
  <si>
    <t>000  2  18  00000  00  0000 000</t>
  </si>
  <si>
    <t>000  2  18  00000  00  0000 180</t>
  </si>
  <si>
    <t>000  2  18  05000  05  0000 180</t>
  </si>
  <si>
    <t>000  2  18  05030 05  0000  180</t>
  </si>
  <si>
    <t>Судебная система</t>
  </si>
  <si>
    <t>000 0105 0000000 000 000</t>
  </si>
  <si>
    <t>0105</t>
  </si>
  <si>
    <t>000  1  16  25000  00  0000  140</t>
  </si>
  <si>
    <t>000  1  16  25030  01  0000  140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</si>
  <si>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</si>
  <si>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</si>
  <si>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000  1  09  04053  05  0000  110</t>
  </si>
  <si>
    <t>000  2  02  02150 00  0000  151</t>
  </si>
  <si>
    <t>000  1  09  07033  05  0000 110</t>
  </si>
  <si>
    <t>Субсидии бюджетам муниципальных районов на реализацию программы энергосбережения</t>
  </si>
  <si>
    <t>Прочие налоги и сборы</t>
  </si>
  <si>
    <t>000  1  05  04020 02  0000  110</t>
  </si>
  <si>
    <t>000  1  16  30000  01  0000  140</t>
  </si>
  <si>
    <t>000  1  16  30010  01  0000  140</t>
  </si>
  <si>
    <t>000  1  16  30014  01  0000  140</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</si>
  <si>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</si>
  <si>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</si>
  <si>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</si>
  <si>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000  1  16  45000  01  0000  140</t>
  </si>
  <si>
    <t>Денежные взыскания (штрафы) за нарушения законодательства Российской Федерации о промышленной безопасности</t>
  </si>
  <si>
    <t>000  2  18  05010 05  0000  180</t>
  </si>
  <si>
    <t>Доходы бюджетов муниципальных районов от возврата бюджетными учреждениями остатков субсидий прошлых лет</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</si>
  <si>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</si>
  <si>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</si>
  <si>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</si>
  <si>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710</t>
  </si>
  <si>
    <t>720</t>
  </si>
  <si>
    <t>520</t>
  </si>
  <si>
    <t>000 01  03  00  00  00  0000  000</t>
  </si>
  <si>
    <t>000 01  03  00  00  00  0000  800</t>
  </si>
  <si>
    <t>000 01  03  00  00  05  0000  810</t>
  </si>
  <si>
    <t>Численность работников муниципальных учреждений (бюджетных, автономных), находящихся в ведении муниципального образования Иультинский район (чел.)</t>
  </si>
  <si>
    <t>000  1  16  25050  01  0000  140</t>
  </si>
  <si>
    <t>Денежные взыскания (штрафы) за нарушение законодательства в области охраны окружающей среды</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</si>
  <si>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</si>
  <si>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избирком 211+213</t>
  </si>
  <si>
    <t>по ф.0503317</t>
  </si>
  <si>
    <t>Исполнено по бюджетам городских и сельских поселений</t>
  </si>
  <si>
    <t>Исполнено бюджет территориального фонда обязательного медицинского страхования</t>
  </si>
  <si>
    <t>000  1  08  04000  01  0000  110</t>
  </si>
  <si>
    <t>Государственная пошлина за совершение нотариальных действий (за исключениемдействий, совершаемых консульскими учреждениями Российской Федерации)</t>
  </si>
  <si>
    <t>000  1  09  06010  02  0000  110</t>
  </si>
  <si>
    <t>Налог с продаж</t>
  </si>
  <si>
    <t>000  1  09  07053  05  0000 110</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</si>
  <si>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</si>
  <si>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</si>
  <si>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</si>
  <si>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</si>
  <si>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</si>
  <si>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</si>
  <si>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</si>
  <si>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</si>
  <si>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</si>
  <si>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</si>
  <si>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</si>
  <si>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</si>
  <si>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000 1030000000 0000 000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</si>
  <si>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</si>
  <si>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</si>
  <si>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</si>
  <si>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</si>
  <si>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</si>
  <si>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</si>
  <si>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</si>
  <si>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</si>
  <si>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ИМУЩЕСТВО</t>
  </si>
  <si>
    <t xml:space="preserve"> 000 1060000000 0000 000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</si>
  <si>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</si>
  <si>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</si>
  <si>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</si>
  <si>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Доходы бюджетов муниципальных районов от возврата автономными учреждениями остатков субсидий прошлых лет</t>
  </si>
  <si>
    <t>Налог, взымаемый в связи с применением патентной системы налогообложения, зачисляемый в бюджеты муниципальных районов</t>
  </si>
  <si>
    <t xml:space="preserve"> 000   1  06  06013  05 0000 110</t>
  </si>
  <si>
    <t xml:space="preserve"> 000   1  06  01030  05 0000 110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</si>
  <si>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</si>
  <si>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000  1  16  35030  05  0000  140</t>
  </si>
  <si>
    <t>000  1  16  35000  00  0000  140</t>
  </si>
  <si>
    <t>000  2  02  03033  00  0000  151</t>
  </si>
  <si>
    <t>000  2  02  03033  05  0000  151</t>
  </si>
  <si>
    <t xml:space="preserve"> 000  2  18  050200  05 0000 180</t>
  </si>
  <si>
    <t>ИУЛЬТИНСКОГО МУНИЦИПАЛЬНОГО РАЙОНА НА  01 января 2015 ГОДА</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</si>
  <si>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</si>
  <si>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</si>
  <si>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Субвенции бюджетам муниципальных образований на оздоровление детей</t>
  </si>
  <si>
    <t xml:space="preserve">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</si>
</sst>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6">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12"/>
      <color indexed="9"/>
      <name val="Times New Roman"/>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sz val="12"/>
      <color indexed="10"/>
      <name val="Arial Cyr"/>
      <family val="0"/>
    </font>
    <font>
      <b/>
      <sz val="14"/>
      <color indexed="8"/>
      <name val="Times New Roman"/>
      <family val="1"/>
    </font>
    <font>
      <sz val="14"/>
      <color indexed="8"/>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sz val="12"/>
      <color rgb="FFFF0000"/>
      <name val="Arial Cyr"/>
      <family val="0"/>
    </font>
    <font>
      <b/>
      <sz val="14"/>
      <color rgb="FF000000"/>
      <name val="Times New Roman"/>
      <family val="1"/>
    </font>
    <font>
      <sz val="14"/>
      <color rgb="FF00000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style="thin"/>
      <top/>
      <bottom/>
    </border>
    <border>
      <left style="thin"/>
      <right/>
      <top style="thin"/>
      <bottom style="thin"/>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7" borderId="1" applyNumberFormat="0" applyAlignment="0" applyProtection="0"/>
    <xf numFmtId="0" fontId="36" fillId="22" borderId="2" applyNumberFormat="0" applyAlignment="0" applyProtection="0"/>
    <xf numFmtId="0" fontId="15" fillId="22"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7" fillId="0" borderId="6" applyNumberFormat="0" applyFill="0" applyAlignment="0" applyProtection="0"/>
    <xf numFmtId="0" fontId="38" fillId="23" borderId="7" applyNumberFormat="0" applyAlignment="0" applyProtection="0"/>
    <xf numFmtId="0" fontId="25" fillId="0" borderId="0" applyNumberFormat="0" applyFill="0" applyBorder="0" applyAlignment="0" applyProtection="0"/>
    <xf numFmtId="0" fontId="14" fillId="24" borderId="0" applyNumberFormat="0" applyBorder="0" applyAlignment="0" applyProtection="0"/>
    <xf numFmtId="0" fontId="17" fillId="0" borderId="0">
      <alignment/>
      <protection/>
    </xf>
    <xf numFmtId="0" fontId="19"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5"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cellStyleXfs>
  <cellXfs count="112">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0" xfId="0" applyFont="1" applyAlignment="1">
      <alignment horizontal="left"/>
    </xf>
    <xf numFmtId="0" fontId="4" fillId="0" borderId="0" xfId="0" applyFont="1" applyAlignment="1">
      <alignment/>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9" fontId="4" fillId="0" borderId="10" xfId="0" applyNumberFormat="1" applyFont="1" applyBorder="1" applyAlignment="1">
      <alignment/>
    </xf>
    <xf numFmtId="4" fontId="4" fillId="0" borderId="10" xfId="0" applyNumberFormat="1" applyFont="1" applyBorder="1" applyAlignment="1">
      <alignment/>
    </xf>
    <xf numFmtId="49" fontId="4" fillId="0" borderId="10" xfId="0" applyNumberFormat="1" applyFont="1" applyBorder="1" applyAlignment="1">
      <alignment horizontal="center" vertical="center" wrapText="1"/>
    </xf>
    <xf numFmtId="164" fontId="3" fillId="0" borderId="0" xfId="0" applyNumberFormat="1" applyFont="1" applyAlignment="1">
      <alignment/>
    </xf>
    <xf numFmtId="164" fontId="4" fillId="0" borderId="0" xfId="0" applyNumberFormat="1" applyFont="1" applyBorder="1" applyAlignment="1">
      <alignment horizontal="center"/>
    </xf>
    <xf numFmtId="0" fontId="6" fillId="0" borderId="0" xfId="0" applyFont="1" applyAlignment="1">
      <alignment/>
    </xf>
    <xf numFmtId="0" fontId="7" fillId="0" borderId="0" xfId="0" applyFont="1" applyAlignment="1">
      <alignment horizontal="center"/>
    </xf>
    <xf numFmtId="0" fontId="6"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xf>
    <xf numFmtId="164" fontId="6" fillId="0" borderId="10" xfId="0" applyNumberFormat="1" applyFont="1" applyBorder="1" applyAlignment="1">
      <alignment horizontal="center"/>
    </xf>
    <xf numFmtId="0" fontId="6" fillId="0" borderId="10" xfId="0" applyFont="1" applyBorder="1" applyAlignment="1">
      <alignment vertical="center" wrapText="1"/>
    </xf>
    <xf numFmtId="49" fontId="6" fillId="0" borderId="10" xfId="0" applyNumberFormat="1" applyFont="1" applyBorder="1" applyAlignment="1">
      <alignment horizontal="center" vertical="center"/>
    </xf>
    <xf numFmtId="4" fontId="6" fillId="0" borderId="10" xfId="0" applyNumberFormat="1" applyFont="1" applyBorder="1" applyAlignment="1">
      <alignment vertical="center"/>
    </xf>
    <xf numFmtId="164" fontId="6" fillId="0" borderId="10"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6" fillId="0" borderId="10" xfId="0" applyNumberFormat="1" applyFont="1" applyBorder="1" applyAlignment="1">
      <alignment vertical="center" wrapText="1"/>
    </xf>
    <xf numFmtId="0" fontId="6" fillId="0" borderId="0" xfId="0" applyFont="1" applyAlignment="1">
      <alignment vertical="center" wrapText="1"/>
    </xf>
    <xf numFmtId="0" fontId="7" fillId="0" borderId="10" xfId="0" applyFont="1" applyBorder="1" applyAlignment="1">
      <alignment vertical="center" wrapText="1"/>
    </xf>
    <xf numFmtId="49" fontId="7" fillId="0" borderId="10" xfId="0" applyNumberFormat="1" applyFont="1" applyBorder="1" applyAlignment="1">
      <alignment horizontal="center" vertical="center"/>
    </xf>
    <xf numFmtId="4" fontId="7" fillId="0" borderId="10" xfId="0" applyNumberFormat="1" applyFont="1" applyBorder="1" applyAlignment="1">
      <alignment vertical="center"/>
    </xf>
    <xf numFmtId="164" fontId="7" fillId="0" borderId="10" xfId="0" applyNumberFormat="1" applyFont="1" applyBorder="1" applyAlignment="1">
      <alignment horizontal="center" vertical="center"/>
    </xf>
    <xf numFmtId="0" fontId="6" fillId="0" borderId="11" xfId="0" applyFont="1" applyBorder="1" applyAlignment="1">
      <alignment vertical="center" wrapText="1"/>
    </xf>
    <xf numFmtId="0" fontId="6" fillId="0" borderId="10" xfId="0" applyFont="1" applyBorder="1" applyAlignment="1">
      <alignment vertical="center"/>
    </xf>
    <xf numFmtId="0" fontId="7" fillId="0" borderId="10" xfId="0" applyFont="1" applyBorder="1" applyAlignment="1">
      <alignment horizontal="center" vertical="center" wrapText="1"/>
    </xf>
    <xf numFmtId="49" fontId="6" fillId="0" borderId="12" xfId="0" applyNumberFormat="1" applyFont="1" applyBorder="1" applyAlignment="1">
      <alignment horizontal="center" vertical="center"/>
    </xf>
    <xf numFmtId="4" fontId="6" fillId="0" borderId="13" xfId="0" applyNumberFormat="1" applyFont="1" applyBorder="1" applyAlignment="1">
      <alignment vertical="center"/>
    </xf>
    <xf numFmtId="164" fontId="6" fillId="0" borderId="12" xfId="0" applyNumberFormat="1" applyFont="1" applyBorder="1" applyAlignment="1">
      <alignment horizontal="center" vertical="center"/>
    </xf>
    <xf numFmtId="0" fontId="6" fillId="0" borderId="13" xfId="0" applyFont="1" applyBorder="1" applyAlignment="1">
      <alignment vertical="center" wrapText="1"/>
    </xf>
    <xf numFmtId="0" fontId="7" fillId="0" borderId="13" xfId="0" applyFont="1" applyBorder="1" applyAlignment="1">
      <alignment vertical="center" wrapText="1"/>
    </xf>
    <xf numFmtId="49" fontId="7" fillId="0" borderId="12" xfId="0" applyNumberFormat="1" applyFont="1" applyBorder="1" applyAlignment="1">
      <alignment horizontal="center" vertical="center"/>
    </xf>
    <xf numFmtId="4" fontId="7" fillId="0" borderId="13" xfId="0" applyNumberFormat="1" applyFont="1" applyBorder="1" applyAlignment="1">
      <alignment vertical="center"/>
    </xf>
    <xf numFmtId="0" fontId="7" fillId="0" borderId="10" xfId="0" applyFont="1" applyFill="1" applyBorder="1" applyAlignment="1">
      <alignment vertical="center" wrapText="1"/>
    </xf>
    <xf numFmtId="164" fontId="7"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horizontal="center" vertical="center"/>
    </xf>
    <xf numFmtId="164" fontId="7" fillId="0" borderId="12" xfId="0" applyNumberFormat="1" applyFont="1" applyBorder="1" applyAlignment="1">
      <alignment horizontal="center" vertical="center"/>
    </xf>
    <xf numFmtId="0" fontId="7" fillId="0" borderId="10" xfId="0" applyFont="1" applyBorder="1" applyAlignment="1">
      <alignment vertical="center"/>
    </xf>
    <xf numFmtId="49" fontId="6" fillId="0" borderId="10" xfId="0" applyNumberFormat="1" applyFont="1" applyBorder="1" applyAlignment="1">
      <alignment vertical="center"/>
    </xf>
    <xf numFmtId="0" fontId="8" fillId="0" borderId="10" xfId="0" applyFont="1" applyBorder="1" applyAlignment="1">
      <alignment vertical="center"/>
    </xf>
    <xf numFmtId="49" fontId="6" fillId="0" borderId="0" xfId="0" applyNumberFormat="1" applyFont="1" applyAlignment="1">
      <alignment/>
    </xf>
    <xf numFmtId="0" fontId="7" fillId="0" borderId="0" xfId="0" applyFont="1" applyAlignment="1">
      <alignment/>
    </xf>
    <xf numFmtId="3" fontId="6" fillId="0" borderId="10" xfId="0" applyNumberFormat="1" applyFont="1" applyBorder="1" applyAlignment="1">
      <alignment horizontal="center" vertical="center"/>
    </xf>
    <xf numFmtId="0" fontId="7" fillId="0" borderId="10" xfId="0" applyFont="1" applyBorder="1" applyAlignment="1">
      <alignment/>
    </xf>
    <xf numFmtId="49" fontId="7" fillId="0" borderId="10" xfId="0" applyNumberFormat="1" applyFont="1" applyBorder="1" applyAlignment="1">
      <alignment horizontal="center"/>
    </xf>
    <xf numFmtId="4" fontId="7" fillId="0" borderId="10" xfId="0" applyNumberFormat="1" applyFont="1" applyBorder="1" applyAlignment="1">
      <alignment/>
    </xf>
    <xf numFmtId="164" fontId="7" fillId="0" borderId="10" xfId="0" applyNumberFormat="1" applyFont="1" applyBorder="1" applyAlignment="1">
      <alignment horizontal="center"/>
    </xf>
    <xf numFmtId="0" fontId="9" fillId="0" borderId="10" xfId="0" applyFont="1" applyBorder="1" applyAlignment="1">
      <alignment horizontal="center"/>
    </xf>
    <xf numFmtId="0" fontId="9" fillId="0" borderId="14" xfId="0" applyFont="1" applyFill="1" applyBorder="1" applyAlignment="1">
      <alignment vertical="center" wrapText="1"/>
    </xf>
    <xf numFmtId="49" fontId="9" fillId="0" borderId="10" xfId="0" applyNumberFormat="1" applyFont="1" applyBorder="1" applyAlignment="1">
      <alignment horizontal="center" vertical="center"/>
    </xf>
    <xf numFmtId="0" fontId="10" fillId="0" borderId="10" xfId="0" applyFont="1" applyBorder="1" applyAlignment="1">
      <alignment vertical="center"/>
    </xf>
    <xf numFmtId="164" fontId="9"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3" xfId="0" applyFont="1" applyBorder="1" applyAlignment="1">
      <alignment vertical="center" wrapText="1"/>
    </xf>
    <xf numFmtId="49" fontId="9" fillId="0" borderId="12" xfId="0" applyNumberFormat="1" applyFont="1" applyBorder="1" applyAlignment="1">
      <alignment horizontal="center" vertical="center"/>
    </xf>
    <xf numFmtId="4" fontId="9" fillId="0" borderId="13" xfId="0" applyNumberFormat="1" applyFont="1" applyBorder="1" applyAlignment="1">
      <alignment vertical="center"/>
    </xf>
    <xf numFmtId="164" fontId="9" fillId="0" borderId="12" xfId="0" applyNumberFormat="1" applyFont="1" applyFill="1" applyBorder="1" applyAlignment="1">
      <alignment horizontal="center" vertical="center"/>
    </xf>
    <xf numFmtId="0" fontId="6" fillId="0" borderId="15" xfId="0" applyNumberFormat="1" applyFont="1" applyBorder="1" applyAlignment="1">
      <alignment horizontal="left" vertical="center" wrapText="1"/>
    </xf>
    <xf numFmtId="4" fontId="5" fillId="0" borderId="0" xfId="0" applyNumberFormat="1" applyFont="1" applyAlignment="1">
      <alignment/>
    </xf>
    <xf numFmtId="0" fontId="3" fillId="26" borderId="0" xfId="0" applyFont="1" applyFill="1" applyAlignment="1">
      <alignment/>
    </xf>
    <xf numFmtId="164" fontId="6" fillId="26" borderId="10" xfId="0" applyNumberFormat="1" applyFont="1" applyFill="1" applyBorder="1" applyAlignment="1">
      <alignment horizontal="center" vertical="center"/>
    </xf>
    <xf numFmtId="4" fontId="3" fillId="0" borderId="0" xfId="0" applyNumberFormat="1" applyFont="1" applyAlignment="1">
      <alignment/>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wrapText="1"/>
    </xf>
    <xf numFmtId="164" fontId="2" fillId="0" borderId="0" xfId="0" applyNumberFormat="1" applyFont="1" applyAlignment="1">
      <alignment/>
    </xf>
    <xf numFmtId="43" fontId="3" fillId="0" borderId="0" xfId="61" applyFont="1" applyAlignment="1">
      <alignment/>
    </xf>
    <xf numFmtId="43" fontId="3" fillId="0" borderId="0" xfId="0" applyNumberFormat="1" applyFont="1" applyAlignment="1">
      <alignment/>
    </xf>
    <xf numFmtId="0" fontId="2" fillId="0" borderId="10" xfId="0" applyFont="1" applyBorder="1" applyAlignment="1">
      <alignment horizontal="center" wrapText="1"/>
    </xf>
    <xf numFmtId="4" fontId="3" fillId="0" borderId="10" xfId="0" applyNumberFormat="1" applyFont="1" applyBorder="1" applyAlignment="1">
      <alignment/>
    </xf>
    <xf numFmtId="4" fontId="2" fillId="0" borderId="10" xfId="0" applyNumberFormat="1" applyFont="1" applyBorder="1" applyAlignment="1">
      <alignment/>
    </xf>
    <xf numFmtId="164" fontId="4" fillId="0" borderId="10" xfId="0" applyNumberFormat="1" applyFont="1" applyBorder="1" applyAlignment="1">
      <alignment horizontal="center"/>
    </xf>
    <xf numFmtId="164" fontId="4" fillId="0" borderId="15" xfId="0" applyNumberFormat="1" applyFont="1" applyBorder="1" applyAlignment="1">
      <alignment horizontal="center"/>
    </xf>
    <xf numFmtId="4" fontId="3" fillId="0" borderId="0" xfId="0" applyNumberFormat="1" applyFont="1" applyBorder="1" applyAlignment="1">
      <alignment/>
    </xf>
    <xf numFmtId="4" fontId="3" fillId="0" borderId="11" xfId="0" applyNumberFormat="1" applyFont="1" applyBorder="1" applyAlignment="1">
      <alignment/>
    </xf>
    <xf numFmtId="4" fontId="3" fillId="0" borderId="12" xfId="0" applyNumberFormat="1" applyFont="1" applyBorder="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43" fillId="0" borderId="0" xfId="0" applyFont="1" applyFill="1" applyAlignment="1">
      <alignment/>
    </xf>
    <xf numFmtId="0" fontId="44" fillId="0" borderId="16" xfId="0" applyFont="1" applyBorder="1" applyAlignment="1">
      <alignment horizontal="left" wrapText="1" indent="1"/>
    </xf>
    <xf numFmtId="0" fontId="44" fillId="0" borderId="17" xfId="0" applyFont="1" applyBorder="1" applyAlignment="1">
      <alignment horizontal="center" shrinkToFit="1"/>
    </xf>
    <xf numFmtId="0" fontId="44" fillId="0" borderId="18" xfId="0" applyFont="1" applyBorder="1" applyAlignment="1">
      <alignment horizontal="center" shrinkToFit="1"/>
    </xf>
    <xf numFmtId="0" fontId="45" fillId="0" borderId="16" xfId="0" applyFont="1" applyBorder="1" applyAlignment="1">
      <alignment horizontal="left" wrapText="1" indent="1"/>
    </xf>
    <xf numFmtId="0" fontId="45" fillId="0" borderId="17" xfId="0" applyFont="1" applyBorder="1" applyAlignment="1">
      <alignment horizontal="center" shrinkToFit="1"/>
    </xf>
    <xf numFmtId="0" fontId="45" fillId="0" borderId="18" xfId="0" applyFont="1" applyBorder="1" applyAlignment="1">
      <alignment horizontal="center" shrinkToFit="1"/>
    </xf>
    <xf numFmtId="0" fontId="45" fillId="0" borderId="16" xfId="0" applyFont="1" applyBorder="1" applyAlignment="1">
      <alignment wrapText="1"/>
    </xf>
    <xf numFmtId="164" fontId="3" fillId="0" borderId="0" xfId="0" applyNumberFormat="1" applyFont="1" applyFill="1" applyAlignment="1">
      <alignment/>
    </xf>
    <xf numFmtId="164" fontId="2" fillId="0" borderId="0" xfId="0" applyNumberFormat="1" applyFont="1" applyFill="1" applyAlignment="1">
      <alignment/>
    </xf>
    <xf numFmtId="164" fontId="7" fillId="0" borderId="10" xfId="0" applyNumberFormat="1" applyFont="1" applyFill="1" applyBorder="1" applyAlignment="1">
      <alignment horizontal="center"/>
    </xf>
    <xf numFmtId="164" fontId="6" fillId="0" borderId="10" xfId="0" applyNumberFormat="1" applyFont="1" applyFill="1" applyBorder="1" applyAlignment="1">
      <alignment horizontal="center" vertical="center"/>
    </xf>
    <xf numFmtId="0" fontId="6" fillId="0" borderId="15" xfId="0" applyNumberFormat="1" applyFont="1" applyFill="1" applyBorder="1" applyAlignment="1">
      <alignment horizontal="left" vertical="center" wrapText="1"/>
    </xf>
    <xf numFmtId="0" fontId="4" fillId="0" borderId="15" xfId="0" applyFont="1" applyBorder="1" applyAlignment="1">
      <alignment horizontal="center" vertical="center" wrapText="1"/>
    </xf>
    <xf numFmtId="0" fontId="7" fillId="0" borderId="0" xfId="0" applyFont="1" applyAlignment="1">
      <alignment horizontal="right"/>
    </xf>
    <xf numFmtId="0" fontId="6" fillId="0" borderId="0" xfId="0" applyFont="1" applyAlignment="1">
      <alignment horizontal="right"/>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78"/>
  <sheetViews>
    <sheetView tabSelected="1" view="pageBreakPreview" zoomScale="60" workbookViewId="0" topLeftCell="A175">
      <selection activeCell="T16" sqref="T16"/>
    </sheetView>
  </sheetViews>
  <sheetFormatPr defaultColWidth="9.140625" defaultRowHeight="12"/>
  <cols>
    <col min="1" max="1" width="128.28125" style="2" customWidth="1"/>
    <col min="2" max="2" width="11.421875" style="4" customWidth="1"/>
    <col min="3" max="3" width="46.00390625" style="4" customWidth="1"/>
    <col min="4" max="4" width="0.13671875" style="2" hidden="1" customWidth="1"/>
    <col min="5" max="5" width="16.00390625" style="2" hidden="1" customWidth="1"/>
    <col min="6" max="6" width="12.00390625" style="2" hidden="1" customWidth="1"/>
    <col min="7" max="7" width="12.140625" style="2" hidden="1" customWidth="1"/>
    <col min="8" max="8" width="0.13671875" style="2" hidden="1" customWidth="1"/>
    <col min="9" max="9" width="22.140625" style="2" customWidth="1"/>
    <col min="10" max="10" width="25.140625" style="2" customWidth="1"/>
    <col min="11" max="12" width="21.421875" style="2" hidden="1" customWidth="1"/>
    <col min="13" max="19" width="21.421875" style="3" hidden="1" customWidth="1"/>
    <col min="20" max="20" width="18.00390625" style="88" customWidth="1"/>
    <col min="21" max="16384" width="9.28125" style="3" customWidth="1"/>
  </cols>
  <sheetData>
    <row r="1" spans="9:10" ht="20.25" customHeight="1">
      <c r="I1" s="106"/>
      <c r="J1" s="106"/>
    </row>
    <row r="2" spans="3:10" ht="18" customHeight="1">
      <c r="C2" s="107"/>
      <c r="D2" s="107"/>
      <c r="E2" s="107"/>
      <c r="F2" s="107"/>
      <c r="G2" s="107"/>
      <c r="H2" s="107"/>
      <c r="I2" s="107"/>
      <c r="J2" s="107"/>
    </row>
    <row r="3" spans="3:13" ht="15" customHeight="1">
      <c r="C3" s="107"/>
      <c r="D3" s="107"/>
      <c r="E3" s="107"/>
      <c r="F3" s="107"/>
      <c r="G3" s="107"/>
      <c r="H3" s="107"/>
      <c r="I3" s="107"/>
      <c r="J3" s="107"/>
      <c r="K3" s="18"/>
      <c r="L3" s="18"/>
      <c r="M3" s="18"/>
    </row>
    <row r="4" spans="1:10" ht="18.75">
      <c r="A4" s="7"/>
      <c r="B4" s="8"/>
      <c r="C4" s="107"/>
      <c r="D4" s="107"/>
      <c r="E4" s="107"/>
      <c r="F4" s="107"/>
      <c r="G4" s="107"/>
      <c r="H4" s="107"/>
      <c r="I4" s="107"/>
      <c r="J4" s="107"/>
    </row>
    <row r="5" spans="1:10" ht="18.75">
      <c r="A5" s="108" t="s">
        <v>65</v>
      </c>
      <c r="B5" s="108"/>
      <c r="C5" s="108"/>
      <c r="D5" s="108"/>
      <c r="E5" s="108"/>
      <c r="F5" s="108"/>
      <c r="G5" s="108"/>
      <c r="H5" s="108"/>
      <c r="I5" s="108"/>
      <c r="J5" s="108"/>
    </row>
    <row r="6" spans="1:20" s="2" customFormat="1" ht="18.75">
      <c r="A6" s="109" t="s">
        <v>418</v>
      </c>
      <c r="B6" s="109"/>
      <c r="C6" s="109"/>
      <c r="D6" s="109"/>
      <c r="E6" s="109"/>
      <c r="F6" s="109"/>
      <c r="G6" s="109"/>
      <c r="H6" s="109"/>
      <c r="I6" s="109"/>
      <c r="J6" s="109"/>
      <c r="T6" s="89"/>
    </row>
    <row r="7" spans="1:20" s="2" customFormat="1" ht="15.75">
      <c r="A7" s="1"/>
      <c r="B7" s="1"/>
      <c r="C7" s="1"/>
      <c r="D7" s="1"/>
      <c r="E7" s="1"/>
      <c r="F7" s="1"/>
      <c r="G7" s="1"/>
      <c r="H7" s="1"/>
      <c r="I7" s="1"/>
      <c r="J7" s="1"/>
      <c r="T7" s="89"/>
    </row>
    <row r="8" spans="1:20" s="2" customFormat="1" ht="15.75">
      <c r="A8" s="111" t="s">
        <v>67</v>
      </c>
      <c r="B8" s="111"/>
      <c r="C8" s="111"/>
      <c r="D8" s="1"/>
      <c r="E8" s="1"/>
      <c r="F8" s="1"/>
      <c r="G8" s="1"/>
      <c r="H8" s="1"/>
      <c r="I8" s="1"/>
      <c r="J8" s="1"/>
      <c r="T8" s="89"/>
    </row>
    <row r="9" spans="1:20" s="2" customFormat="1" ht="15.75">
      <c r="A9" s="10" t="s">
        <v>66</v>
      </c>
      <c r="B9" s="9"/>
      <c r="C9" s="9"/>
      <c r="D9" s="1"/>
      <c r="E9" s="1"/>
      <c r="F9" s="1"/>
      <c r="G9" s="1"/>
      <c r="H9" s="1"/>
      <c r="I9" s="1"/>
      <c r="J9" s="1"/>
      <c r="T9" s="89"/>
    </row>
    <row r="10" spans="1:20" s="2" customFormat="1" ht="15.75">
      <c r="A10" s="7" t="s">
        <v>15</v>
      </c>
      <c r="B10" s="9"/>
      <c r="C10" s="9"/>
      <c r="D10" s="1"/>
      <c r="E10" s="1"/>
      <c r="F10" s="1"/>
      <c r="G10" s="1"/>
      <c r="H10" s="1"/>
      <c r="I10" s="1"/>
      <c r="J10" s="1"/>
      <c r="T10" s="89"/>
    </row>
    <row r="11" spans="1:20" s="2" customFormat="1" ht="15.75">
      <c r="A11" s="7" t="s">
        <v>16</v>
      </c>
      <c r="B11" s="9"/>
      <c r="C11" s="9"/>
      <c r="D11" s="1"/>
      <c r="E11" s="1"/>
      <c r="F11" s="1"/>
      <c r="G11" s="1"/>
      <c r="H11" s="1"/>
      <c r="I11" s="1"/>
      <c r="J11" s="1"/>
      <c r="T11" s="89"/>
    </row>
    <row r="12" spans="1:20" s="2" customFormat="1" ht="15.75">
      <c r="A12" s="110"/>
      <c r="B12" s="110"/>
      <c r="C12" s="110"/>
      <c r="D12" s="110"/>
      <c r="E12" s="110"/>
      <c r="F12" s="110"/>
      <c r="G12" s="110"/>
      <c r="H12" s="110"/>
      <c r="I12" s="110"/>
      <c r="J12" s="110"/>
      <c r="T12" s="89"/>
    </row>
    <row r="13" spans="1:20" s="2" customFormat="1" ht="15.75">
      <c r="A13" s="7"/>
      <c r="B13" s="8"/>
      <c r="C13" s="8"/>
      <c r="D13" s="7"/>
      <c r="E13" s="7"/>
      <c r="F13" s="7"/>
      <c r="G13" s="7"/>
      <c r="H13" s="7"/>
      <c r="I13" s="7"/>
      <c r="J13" s="7"/>
      <c r="T13" s="89"/>
    </row>
    <row r="14" spans="1:22" s="5" customFormat="1" ht="211.5" customHeight="1">
      <c r="A14" s="12" t="s">
        <v>103</v>
      </c>
      <c r="B14" s="15" t="s">
        <v>104</v>
      </c>
      <c r="C14" s="15" t="s">
        <v>105</v>
      </c>
      <c r="D14" s="11" t="s">
        <v>106</v>
      </c>
      <c r="E14" s="11" t="s">
        <v>107</v>
      </c>
      <c r="F14" s="11" t="s">
        <v>108</v>
      </c>
      <c r="G14" s="11" t="s">
        <v>109</v>
      </c>
      <c r="H14" s="11" t="s">
        <v>110</v>
      </c>
      <c r="I14" s="105" t="s">
        <v>68</v>
      </c>
      <c r="J14" s="12" t="s">
        <v>69</v>
      </c>
      <c r="K14" s="80" t="s">
        <v>375</v>
      </c>
      <c r="L14" s="80" t="s">
        <v>376</v>
      </c>
      <c r="T14" s="90"/>
      <c r="V14" s="5" t="s">
        <v>422</v>
      </c>
    </row>
    <row r="15" spans="1:12" ht="20.25" customHeight="1">
      <c r="A15" s="60" t="s">
        <v>70</v>
      </c>
      <c r="B15" s="13"/>
      <c r="C15" s="13"/>
      <c r="D15" s="14">
        <v>109661000</v>
      </c>
      <c r="E15" s="14">
        <v>109661000</v>
      </c>
      <c r="F15" s="14"/>
      <c r="G15" s="14"/>
      <c r="H15" s="14"/>
      <c r="I15" s="14"/>
      <c r="J15" s="14"/>
      <c r="K15" s="81">
        <v>216224924.21</v>
      </c>
      <c r="L15" s="81"/>
    </row>
    <row r="16" spans="1:20" ht="18.75">
      <c r="A16" s="56" t="s">
        <v>111</v>
      </c>
      <c r="B16" s="57">
        <v>10</v>
      </c>
      <c r="C16" s="57" t="s">
        <v>112</v>
      </c>
      <c r="D16" s="58">
        <v>109661000</v>
      </c>
      <c r="E16" s="58">
        <v>109661000</v>
      </c>
      <c r="F16" s="58"/>
      <c r="G16" s="58"/>
      <c r="H16" s="58"/>
      <c r="I16" s="59">
        <f>I17+I25+I30+I49+I52+I58+I64+I72+I82+I89+I108+I78</f>
        <v>107112.3</v>
      </c>
      <c r="J16" s="59">
        <f>J17+J25+J30+J49+J52+J58+J64+J72+J82+J89+J108+J78</f>
        <v>110236.2</v>
      </c>
      <c r="K16" s="81">
        <v>9532424.41</v>
      </c>
      <c r="L16" s="81"/>
      <c r="M16" s="16"/>
      <c r="N16" s="82">
        <v>85853500</v>
      </c>
      <c r="O16" s="3">
        <v>1000</v>
      </c>
      <c r="P16" s="82">
        <v>38833390.92</v>
      </c>
      <c r="T16" s="100"/>
    </row>
    <row r="17" spans="1:20" ht="18.75">
      <c r="A17" s="56" t="s">
        <v>113</v>
      </c>
      <c r="B17" s="57">
        <v>10</v>
      </c>
      <c r="C17" s="57" t="s">
        <v>114</v>
      </c>
      <c r="D17" s="58">
        <v>91994300</v>
      </c>
      <c r="E17" s="58">
        <v>91994300</v>
      </c>
      <c r="F17" s="58"/>
      <c r="G17" s="58"/>
      <c r="H17" s="58"/>
      <c r="I17" s="59">
        <f>I18</f>
        <v>62914.5</v>
      </c>
      <c r="J17" s="102">
        <f>J18</f>
        <v>64766.99999999999</v>
      </c>
      <c r="K17" s="81">
        <v>9192942.82</v>
      </c>
      <c r="L17" s="81"/>
      <c r="N17" s="82">
        <v>69259000</v>
      </c>
      <c r="O17" s="3">
        <v>1000</v>
      </c>
      <c r="P17" s="82">
        <v>28041362.87</v>
      </c>
      <c r="T17" s="100"/>
    </row>
    <row r="18" spans="1:16" ht="18.75">
      <c r="A18" s="20" t="s">
        <v>115</v>
      </c>
      <c r="B18" s="21">
        <v>10</v>
      </c>
      <c r="C18" s="21" t="s">
        <v>116</v>
      </c>
      <c r="D18" s="22">
        <v>91994300</v>
      </c>
      <c r="E18" s="22">
        <v>91994300</v>
      </c>
      <c r="F18" s="22"/>
      <c r="G18" s="22"/>
      <c r="H18" s="22"/>
      <c r="I18" s="23">
        <f>I19+I20+I23+I24</f>
        <v>62914.5</v>
      </c>
      <c r="J18" s="23">
        <f>J19+J20+J23+J24</f>
        <v>64766.99999999999</v>
      </c>
      <c r="K18" s="81">
        <v>9192942.82</v>
      </c>
      <c r="L18" s="81"/>
      <c r="N18" s="81">
        <v>69259000</v>
      </c>
      <c r="O18" s="3">
        <v>1000</v>
      </c>
      <c r="P18" s="81">
        <v>28041362.87</v>
      </c>
    </row>
    <row r="19" spans="1:16" ht="62.25" customHeight="1">
      <c r="A19" s="24" t="s">
        <v>222</v>
      </c>
      <c r="B19" s="25">
        <v>10</v>
      </c>
      <c r="C19" s="25" t="s">
        <v>221</v>
      </c>
      <c r="D19" s="26"/>
      <c r="E19" s="26"/>
      <c r="F19" s="26"/>
      <c r="G19" s="26"/>
      <c r="H19" s="26"/>
      <c r="I19" s="27">
        <v>62353.4</v>
      </c>
      <c r="J19" s="27">
        <v>64648.5</v>
      </c>
      <c r="K19" s="81"/>
      <c r="L19" s="81"/>
      <c r="N19" s="81"/>
      <c r="P19" s="81"/>
    </row>
    <row r="20" spans="1:16" ht="37.5">
      <c r="A20" s="24" t="s">
        <v>117</v>
      </c>
      <c r="B20" s="25">
        <v>10</v>
      </c>
      <c r="C20" s="25" t="s">
        <v>118</v>
      </c>
      <c r="D20" s="26">
        <v>91994300</v>
      </c>
      <c r="E20" s="26">
        <v>91994300</v>
      </c>
      <c r="F20" s="26"/>
      <c r="G20" s="26"/>
      <c r="H20" s="26"/>
      <c r="I20" s="27">
        <v>42.2</v>
      </c>
      <c r="J20" s="27">
        <v>78.2</v>
      </c>
      <c r="K20" s="81"/>
      <c r="L20" s="81"/>
      <c r="N20" s="81"/>
      <c r="P20" s="81"/>
    </row>
    <row r="21" spans="1:16" ht="78.75" customHeight="1">
      <c r="A21" s="24" t="s">
        <v>119</v>
      </c>
      <c r="B21" s="25">
        <v>10</v>
      </c>
      <c r="C21" s="25" t="s">
        <v>120</v>
      </c>
      <c r="D21" s="26">
        <v>91994300</v>
      </c>
      <c r="E21" s="26">
        <v>91994300</v>
      </c>
      <c r="F21" s="26"/>
      <c r="G21" s="26"/>
      <c r="H21" s="26"/>
      <c r="I21" s="27">
        <v>0</v>
      </c>
      <c r="J21" s="27">
        <v>0</v>
      </c>
      <c r="K21" s="81">
        <v>9187606.83</v>
      </c>
      <c r="L21" s="81"/>
      <c r="N21" s="81">
        <v>69259000</v>
      </c>
      <c r="O21" s="3">
        <v>1000</v>
      </c>
      <c r="P21" s="81">
        <v>28025088.01</v>
      </c>
    </row>
    <row r="22" spans="1:16" ht="82.5" customHeight="1">
      <c r="A22" s="29" t="s">
        <v>220</v>
      </c>
      <c r="B22" s="25">
        <v>10</v>
      </c>
      <c r="C22" s="25" t="s">
        <v>219</v>
      </c>
      <c r="D22" s="26"/>
      <c r="E22" s="26"/>
      <c r="F22" s="26"/>
      <c r="G22" s="26"/>
      <c r="H22" s="26"/>
      <c r="I22" s="27">
        <v>0</v>
      </c>
      <c r="J22" s="27">
        <v>0</v>
      </c>
      <c r="K22" s="81"/>
      <c r="L22" s="81"/>
      <c r="N22" s="81"/>
      <c r="P22" s="81"/>
    </row>
    <row r="23" spans="1:16" ht="54.75" customHeight="1">
      <c r="A23" s="30" t="s">
        <v>230</v>
      </c>
      <c r="B23" s="25">
        <v>10</v>
      </c>
      <c r="C23" s="25" t="s">
        <v>231</v>
      </c>
      <c r="D23" s="26"/>
      <c r="E23" s="26"/>
      <c r="F23" s="26"/>
      <c r="G23" s="26"/>
      <c r="H23" s="26"/>
      <c r="I23" s="27">
        <v>518.9</v>
      </c>
      <c r="J23" s="27">
        <v>38.2</v>
      </c>
      <c r="K23" s="81"/>
      <c r="L23" s="81"/>
      <c r="N23" s="81"/>
      <c r="P23" s="81"/>
    </row>
    <row r="24" spans="1:16" ht="75">
      <c r="A24" s="24" t="s">
        <v>121</v>
      </c>
      <c r="B24" s="25">
        <v>10</v>
      </c>
      <c r="C24" s="25" t="s">
        <v>122</v>
      </c>
      <c r="D24" s="26"/>
      <c r="E24" s="26"/>
      <c r="F24" s="26"/>
      <c r="G24" s="26"/>
      <c r="H24" s="26"/>
      <c r="I24" s="27">
        <v>0</v>
      </c>
      <c r="J24" s="27">
        <v>2.1</v>
      </c>
      <c r="K24" s="81">
        <v>9187412.33</v>
      </c>
      <c r="L24" s="81"/>
      <c r="N24" s="81">
        <v>69259000</v>
      </c>
      <c r="O24" s="3">
        <v>1000</v>
      </c>
      <c r="P24" s="81">
        <v>28024494.78</v>
      </c>
    </row>
    <row r="25" spans="1:20" ht="37.5">
      <c r="A25" s="93" t="s">
        <v>392</v>
      </c>
      <c r="B25" s="94" t="s">
        <v>393</v>
      </c>
      <c r="C25" s="95" t="s">
        <v>394</v>
      </c>
      <c r="D25" s="26"/>
      <c r="E25" s="26"/>
      <c r="F25" s="26"/>
      <c r="G25" s="26"/>
      <c r="H25" s="26"/>
      <c r="I25" s="34">
        <f>I26+I27+I28+I29</f>
        <v>6499.8</v>
      </c>
      <c r="J25" s="34">
        <f>J26+J27+J28+J29</f>
        <v>4473.8</v>
      </c>
      <c r="K25" s="81"/>
      <c r="L25" s="81"/>
      <c r="N25" s="81"/>
      <c r="P25" s="81"/>
      <c r="T25" s="100"/>
    </row>
    <row r="26" spans="1:16" ht="56.25">
      <c r="A26" s="96" t="s">
        <v>395</v>
      </c>
      <c r="B26" s="97" t="s">
        <v>393</v>
      </c>
      <c r="C26" s="98" t="s">
        <v>396</v>
      </c>
      <c r="D26" s="26"/>
      <c r="E26" s="26"/>
      <c r="F26" s="26"/>
      <c r="G26" s="26"/>
      <c r="H26" s="26"/>
      <c r="I26" s="27">
        <v>2286.4</v>
      </c>
      <c r="J26" s="27">
        <v>1688.5</v>
      </c>
      <c r="K26" s="81"/>
      <c r="L26" s="81"/>
      <c r="N26" s="81"/>
      <c r="P26" s="81"/>
    </row>
    <row r="27" spans="1:16" ht="75">
      <c r="A27" s="96" t="s">
        <v>397</v>
      </c>
      <c r="B27" s="97" t="s">
        <v>393</v>
      </c>
      <c r="C27" s="98" t="s">
        <v>398</v>
      </c>
      <c r="D27" s="26"/>
      <c r="E27" s="26"/>
      <c r="F27" s="26"/>
      <c r="G27" s="26"/>
      <c r="H27" s="26"/>
      <c r="I27" s="27">
        <v>53.5</v>
      </c>
      <c r="J27" s="27">
        <v>38</v>
      </c>
      <c r="K27" s="81"/>
      <c r="L27" s="81"/>
      <c r="N27" s="81"/>
      <c r="P27" s="81"/>
    </row>
    <row r="28" spans="1:16" ht="56.25">
      <c r="A28" s="96" t="s">
        <v>399</v>
      </c>
      <c r="B28" s="97" t="s">
        <v>393</v>
      </c>
      <c r="C28" s="98" t="s">
        <v>400</v>
      </c>
      <c r="D28" s="26"/>
      <c r="E28" s="26"/>
      <c r="F28" s="26"/>
      <c r="G28" s="26"/>
      <c r="H28" s="26"/>
      <c r="I28" s="27">
        <v>3977.4</v>
      </c>
      <c r="J28" s="27">
        <v>2892.6</v>
      </c>
      <c r="K28" s="81"/>
      <c r="L28" s="81"/>
      <c r="N28" s="81"/>
      <c r="P28" s="81"/>
    </row>
    <row r="29" spans="1:16" ht="56.25">
      <c r="A29" s="96" t="s">
        <v>401</v>
      </c>
      <c r="B29" s="97" t="s">
        <v>393</v>
      </c>
      <c r="C29" s="98" t="s">
        <v>402</v>
      </c>
      <c r="D29" s="26"/>
      <c r="E29" s="26"/>
      <c r="F29" s="26"/>
      <c r="G29" s="26"/>
      <c r="H29" s="26"/>
      <c r="I29" s="27">
        <v>182.5</v>
      </c>
      <c r="J29" s="27">
        <v>-145.3</v>
      </c>
      <c r="K29" s="81"/>
      <c r="L29" s="81"/>
      <c r="N29" s="81"/>
      <c r="P29" s="81"/>
    </row>
    <row r="30" spans="1:20" ht="18.75">
      <c r="A30" s="31" t="s">
        <v>123</v>
      </c>
      <c r="B30" s="32">
        <v>10</v>
      </c>
      <c r="C30" s="32" t="s">
        <v>124</v>
      </c>
      <c r="D30" s="33">
        <v>8037900</v>
      </c>
      <c r="E30" s="33">
        <v>8037900</v>
      </c>
      <c r="F30" s="33"/>
      <c r="G30" s="33"/>
      <c r="H30" s="33"/>
      <c r="I30" s="34">
        <f>I31+I42+I45+I48</f>
        <v>15734.7</v>
      </c>
      <c r="J30" s="34">
        <f>J31+J42+J45</f>
        <v>15472.1</v>
      </c>
      <c r="K30" s="81">
        <v>194.5</v>
      </c>
      <c r="L30" s="81"/>
      <c r="N30" s="81"/>
      <c r="O30" s="3">
        <v>1000</v>
      </c>
      <c r="P30" s="81">
        <v>593.23</v>
      </c>
      <c r="T30" s="100"/>
    </row>
    <row r="31" spans="1:16" ht="18.75">
      <c r="A31" s="24" t="s">
        <v>125</v>
      </c>
      <c r="B31" s="25">
        <v>10</v>
      </c>
      <c r="C31" s="25" t="s">
        <v>126</v>
      </c>
      <c r="D31" s="26">
        <v>4500000</v>
      </c>
      <c r="E31" s="26">
        <v>4500000</v>
      </c>
      <c r="F31" s="26"/>
      <c r="G31" s="26"/>
      <c r="H31" s="26"/>
      <c r="I31" s="34">
        <f>I32+I35+I38+I41</f>
        <v>5936</v>
      </c>
      <c r="J31" s="34">
        <f>J32+J35+J38+J41</f>
        <v>5834.299999999999</v>
      </c>
      <c r="K31" s="81">
        <v>4192.4</v>
      </c>
      <c r="L31" s="81"/>
      <c r="N31" s="81"/>
      <c r="O31" s="3">
        <v>1000</v>
      </c>
      <c r="P31" s="81">
        <v>12786.86</v>
      </c>
    </row>
    <row r="32" spans="1:16" ht="37.5">
      <c r="A32" s="24" t="s">
        <v>127</v>
      </c>
      <c r="B32" s="25">
        <v>10</v>
      </c>
      <c r="C32" s="25" t="s">
        <v>128</v>
      </c>
      <c r="D32" s="26"/>
      <c r="E32" s="26"/>
      <c r="F32" s="26"/>
      <c r="G32" s="26"/>
      <c r="H32" s="26"/>
      <c r="I32" s="27">
        <f>I33+I34</f>
        <v>4727</v>
      </c>
      <c r="J32" s="27">
        <f>J33+J34</f>
        <v>4547.9</v>
      </c>
      <c r="K32" s="81">
        <v>675.59</v>
      </c>
      <c r="L32" s="81"/>
      <c r="N32" s="81"/>
      <c r="O32" s="3">
        <v>1000</v>
      </c>
      <c r="P32" s="81">
        <v>2060.6</v>
      </c>
    </row>
    <row r="33" spans="1:16" ht="37.5">
      <c r="A33" s="24" t="s">
        <v>232</v>
      </c>
      <c r="B33" s="25" t="s">
        <v>71</v>
      </c>
      <c r="C33" s="25" t="s">
        <v>233</v>
      </c>
      <c r="D33" s="26"/>
      <c r="E33" s="26"/>
      <c r="F33" s="26"/>
      <c r="G33" s="26"/>
      <c r="H33" s="26"/>
      <c r="I33" s="27">
        <v>4727</v>
      </c>
      <c r="J33" s="27">
        <v>4549.9</v>
      </c>
      <c r="K33" s="81"/>
      <c r="L33" s="81"/>
      <c r="N33" s="81"/>
      <c r="P33" s="81"/>
    </row>
    <row r="34" spans="1:16" ht="37.5">
      <c r="A34" s="24" t="s">
        <v>234</v>
      </c>
      <c r="B34" s="25" t="s">
        <v>71</v>
      </c>
      <c r="C34" s="25" t="s">
        <v>235</v>
      </c>
      <c r="D34" s="26"/>
      <c r="E34" s="26"/>
      <c r="F34" s="26"/>
      <c r="G34" s="26"/>
      <c r="H34" s="26"/>
      <c r="I34" s="27">
        <v>0</v>
      </c>
      <c r="J34" s="27">
        <v>-2</v>
      </c>
      <c r="K34" s="81"/>
      <c r="L34" s="81"/>
      <c r="N34" s="81"/>
      <c r="P34" s="81"/>
    </row>
    <row r="35" spans="1:16" ht="37.5">
      <c r="A35" s="24" t="s">
        <v>129</v>
      </c>
      <c r="B35" s="25">
        <v>10</v>
      </c>
      <c r="C35" s="25" t="s">
        <v>236</v>
      </c>
      <c r="D35" s="26">
        <v>4500000</v>
      </c>
      <c r="E35" s="26">
        <v>4500000</v>
      </c>
      <c r="F35" s="26"/>
      <c r="G35" s="26"/>
      <c r="H35" s="26"/>
      <c r="I35" s="27">
        <f>I36+I37</f>
        <v>705</v>
      </c>
      <c r="J35" s="27">
        <f>J36+J37</f>
        <v>706.7</v>
      </c>
      <c r="K35" s="81">
        <v>468</v>
      </c>
      <c r="L35" s="81"/>
      <c r="N35" s="81"/>
      <c r="O35" s="3">
        <v>1000</v>
      </c>
      <c r="P35" s="81">
        <v>1427.4</v>
      </c>
    </row>
    <row r="36" spans="1:16" ht="37.5">
      <c r="A36" s="24" t="s">
        <v>129</v>
      </c>
      <c r="B36" s="25">
        <v>10</v>
      </c>
      <c r="C36" s="25" t="s">
        <v>237</v>
      </c>
      <c r="D36" s="26"/>
      <c r="E36" s="26"/>
      <c r="F36" s="26"/>
      <c r="G36" s="26"/>
      <c r="H36" s="26"/>
      <c r="I36" s="27">
        <v>705</v>
      </c>
      <c r="J36" s="27">
        <v>706.7</v>
      </c>
      <c r="K36" s="81"/>
      <c r="L36" s="81"/>
      <c r="N36" s="81"/>
      <c r="P36" s="81"/>
    </row>
    <row r="37" spans="1:16" ht="51" customHeight="1">
      <c r="A37" s="24" t="s">
        <v>238</v>
      </c>
      <c r="B37" s="25">
        <v>10</v>
      </c>
      <c r="C37" s="25" t="s">
        <v>239</v>
      </c>
      <c r="D37" s="26"/>
      <c r="E37" s="26"/>
      <c r="F37" s="26"/>
      <c r="G37" s="26"/>
      <c r="H37" s="26"/>
      <c r="I37" s="27">
        <v>0</v>
      </c>
      <c r="J37" s="27">
        <v>0</v>
      </c>
      <c r="K37" s="81"/>
      <c r="L37" s="81"/>
      <c r="N37" s="81"/>
      <c r="P37" s="81"/>
    </row>
    <row r="38" spans="1:16" ht="41.25" customHeight="1">
      <c r="A38" s="35" t="s">
        <v>240</v>
      </c>
      <c r="B38" s="25" t="s">
        <v>71</v>
      </c>
      <c r="C38" s="25" t="s">
        <v>241</v>
      </c>
      <c r="D38" s="26"/>
      <c r="E38" s="26"/>
      <c r="F38" s="26"/>
      <c r="G38" s="26"/>
      <c r="H38" s="26"/>
      <c r="I38" s="27">
        <f>I39+I40</f>
        <v>0</v>
      </c>
      <c r="J38" s="27">
        <f>J39+J40</f>
        <v>0</v>
      </c>
      <c r="K38" s="81">
        <v>18160.2</v>
      </c>
      <c r="L38" s="81"/>
      <c r="N38" s="82">
        <v>7982500</v>
      </c>
      <c r="O38" s="3">
        <v>1000</v>
      </c>
      <c r="P38" s="82">
        <v>4782067.97</v>
      </c>
    </row>
    <row r="39" spans="1:16" ht="38.25" customHeight="1">
      <c r="A39" s="30" t="s">
        <v>240</v>
      </c>
      <c r="B39" s="25" t="s">
        <v>71</v>
      </c>
      <c r="C39" s="25" t="s">
        <v>298</v>
      </c>
      <c r="D39" s="26"/>
      <c r="E39" s="26"/>
      <c r="F39" s="26"/>
      <c r="G39" s="26"/>
      <c r="H39" s="26"/>
      <c r="I39" s="27">
        <v>0</v>
      </c>
      <c r="J39" s="27">
        <v>0</v>
      </c>
      <c r="K39" s="81"/>
      <c r="L39" s="81"/>
      <c r="N39" s="82"/>
      <c r="P39" s="82"/>
    </row>
    <row r="40" spans="1:16" ht="42.75" customHeight="1">
      <c r="A40" s="30" t="s">
        <v>242</v>
      </c>
      <c r="B40" s="25" t="s">
        <v>71</v>
      </c>
      <c r="C40" s="25" t="s">
        <v>243</v>
      </c>
      <c r="D40" s="26"/>
      <c r="E40" s="26"/>
      <c r="F40" s="26"/>
      <c r="G40" s="26"/>
      <c r="H40" s="26"/>
      <c r="I40" s="27">
        <v>0</v>
      </c>
      <c r="J40" s="27">
        <v>0</v>
      </c>
      <c r="K40" s="81">
        <v>18160.2</v>
      </c>
      <c r="L40" s="81"/>
      <c r="N40" s="82">
        <v>7982500</v>
      </c>
      <c r="O40" s="3">
        <v>1000</v>
      </c>
      <c r="P40" s="82">
        <v>4782067.97</v>
      </c>
    </row>
    <row r="41" spans="1:16" ht="21" customHeight="1">
      <c r="A41" s="24" t="s">
        <v>300</v>
      </c>
      <c r="B41" s="25">
        <v>10</v>
      </c>
      <c r="C41" s="25" t="s">
        <v>299</v>
      </c>
      <c r="D41" s="26">
        <v>3400000</v>
      </c>
      <c r="E41" s="26">
        <v>3400000</v>
      </c>
      <c r="F41" s="26"/>
      <c r="G41" s="26"/>
      <c r="H41" s="26"/>
      <c r="I41" s="27">
        <v>504</v>
      </c>
      <c r="J41" s="27">
        <v>579.7</v>
      </c>
      <c r="K41" s="81"/>
      <c r="L41" s="81"/>
      <c r="N41" s="82"/>
      <c r="P41" s="82"/>
    </row>
    <row r="42" spans="1:16" ht="18.75">
      <c r="A42" s="24" t="s">
        <v>130</v>
      </c>
      <c r="B42" s="25">
        <v>10</v>
      </c>
      <c r="C42" s="25" t="s">
        <v>244</v>
      </c>
      <c r="D42" s="26">
        <v>3400000</v>
      </c>
      <c r="E42" s="26">
        <v>3400000</v>
      </c>
      <c r="F42" s="26"/>
      <c r="G42" s="26"/>
      <c r="H42" s="26"/>
      <c r="I42" s="27">
        <f>I43+I44</f>
        <v>9692</v>
      </c>
      <c r="J42" s="27">
        <f>J43+J44</f>
        <v>9505.300000000001</v>
      </c>
      <c r="K42" s="81"/>
      <c r="L42" s="81"/>
      <c r="N42" s="81">
        <v>4500000</v>
      </c>
      <c r="O42" s="3">
        <v>1000</v>
      </c>
      <c r="P42" s="81">
        <v>1263423.85</v>
      </c>
    </row>
    <row r="43" spans="1:16" ht="18.75">
      <c r="A43" s="24" t="s">
        <v>130</v>
      </c>
      <c r="B43" s="25">
        <v>10</v>
      </c>
      <c r="C43" s="25" t="s">
        <v>245</v>
      </c>
      <c r="D43" s="26">
        <v>3400000</v>
      </c>
      <c r="E43" s="26">
        <v>3400000</v>
      </c>
      <c r="F43" s="26"/>
      <c r="G43" s="26"/>
      <c r="H43" s="26"/>
      <c r="I43" s="27">
        <v>9692</v>
      </c>
      <c r="J43" s="27">
        <v>9530.6</v>
      </c>
      <c r="K43" s="81"/>
      <c r="L43" s="81"/>
      <c r="N43" s="81">
        <v>4500000</v>
      </c>
      <c r="O43" s="3">
        <v>1000</v>
      </c>
      <c r="P43" s="81">
        <v>1263423.85</v>
      </c>
    </row>
    <row r="44" spans="1:16" ht="37.5">
      <c r="A44" s="24" t="s">
        <v>246</v>
      </c>
      <c r="B44" s="25">
        <v>10</v>
      </c>
      <c r="C44" s="25" t="s">
        <v>247</v>
      </c>
      <c r="D44" s="26">
        <v>3400000</v>
      </c>
      <c r="E44" s="26">
        <v>3400000</v>
      </c>
      <c r="F44" s="26"/>
      <c r="G44" s="26"/>
      <c r="H44" s="26"/>
      <c r="I44" s="27">
        <v>0</v>
      </c>
      <c r="J44" s="27">
        <v>-25.3</v>
      </c>
      <c r="K44" s="81"/>
      <c r="L44" s="81"/>
      <c r="N44" s="81">
        <v>4500000</v>
      </c>
      <c r="O44" s="3">
        <v>1000</v>
      </c>
      <c r="P44" s="81">
        <v>1263423.85</v>
      </c>
    </row>
    <row r="45" spans="1:16" ht="18.75">
      <c r="A45" s="24" t="s">
        <v>131</v>
      </c>
      <c r="B45" s="25">
        <v>10</v>
      </c>
      <c r="C45" s="25" t="s">
        <v>248</v>
      </c>
      <c r="D45" s="26">
        <v>137900</v>
      </c>
      <c r="E45" s="26">
        <v>137900</v>
      </c>
      <c r="F45" s="26"/>
      <c r="G45" s="26"/>
      <c r="H45" s="26"/>
      <c r="I45" s="27">
        <f>I46+I47</f>
        <v>90</v>
      </c>
      <c r="J45" s="27">
        <f>J46+J47</f>
        <v>132.5</v>
      </c>
      <c r="K45" s="81"/>
      <c r="L45" s="81"/>
      <c r="N45" s="81"/>
      <c r="O45" s="3">
        <v>1000</v>
      </c>
      <c r="P45" s="81">
        <v>908272.16</v>
      </c>
    </row>
    <row r="46" spans="1:16" ht="18.75">
      <c r="A46" s="24" t="s">
        <v>131</v>
      </c>
      <c r="B46" s="25">
        <v>10</v>
      </c>
      <c r="C46" s="25" t="s">
        <v>249</v>
      </c>
      <c r="D46" s="26">
        <v>137900</v>
      </c>
      <c r="E46" s="26">
        <v>137900</v>
      </c>
      <c r="F46" s="26"/>
      <c r="G46" s="26"/>
      <c r="H46" s="26"/>
      <c r="I46" s="27">
        <v>90</v>
      </c>
      <c r="J46" s="27">
        <v>132.5</v>
      </c>
      <c r="K46" s="81"/>
      <c r="L46" s="81"/>
      <c r="N46" s="81"/>
      <c r="O46" s="3">
        <v>1000</v>
      </c>
      <c r="P46" s="81">
        <v>908272.16</v>
      </c>
    </row>
    <row r="47" spans="1:16" ht="18.75">
      <c r="A47" s="24" t="s">
        <v>250</v>
      </c>
      <c r="B47" s="25">
        <v>10</v>
      </c>
      <c r="C47" s="25" t="s">
        <v>251</v>
      </c>
      <c r="D47" s="26">
        <v>137900</v>
      </c>
      <c r="E47" s="26">
        <v>137900</v>
      </c>
      <c r="F47" s="26"/>
      <c r="G47" s="26"/>
      <c r="H47" s="26"/>
      <c r="I47" s="27">
        <v>0</v>
      </c>
      <c r="J47" s="27">
        <v>0</v>
      </c>
      <c r="K47" s="81"/>
      <c r="L47" s="81"/>
      <c r="N47" s="81"/>
      <c r="O47" s="3">
        <v>1000</v>
      </c>
      <c r="P47" s="81">
        <v>908272.16</v>
      </c>
    </row>
    <row r="48" spans="1:16" ht="37.5">
      <c r="A48" s="24" t="s">
        <v>409</v>
      </c>
      <c r="B48" s="25" t="s">
        <v>71</v>
      </c>
      <c r="C48" s="25" t="s">
        <v>349</v>
      </c>
      <c r="D48" s="26"/>
      <c r="E48" s="26"/>
      <c r="F48" s="26"/>
      <c r="G48" s="26"/>
      <c r="H48" s="26"/>
      <c r="I48" s="27">
        <v>16.7</v>
      </c>
      <c r="J48" s="27">
        <v>0</v>
      </c>
      <c r="K48" s="81"/>
      <c r="L48" s="81"/>
      <c r="N48" s="81"/>
      <c r="P48" s="81"/>
    </row>
    <row r="49" spans="1:20" ht="18.75">
      <c r="A49" s="93" t="s">
        <v>403</v>
      </c>
      <c r="B49" s="94" t="s">
        <v>393</v>
      </c>
      <c r="C49" s="95" t="s">
        <v>404</v>
      </c>
      <c r="D49" s="26"/>
      <c r="E49" s="26"/>
      <c r="F49" s="26"/>
      <c r="G49" s="26"/>
      <c r="H49" s="26"/>
      <c r="I49" s="34">
        <f>I50+I51</f>
        <v>0</v>
      </c>
      <c r="J49" s="34">
        <f>J50+J51</f>
        <v>113.4</v>
      </c>
      <c r="K49" s="81"/>
      <c r="L49" s="81"/>
      <c r="N49" s="81"/>
      <c r="P49" s="81"/>
      <c r="T49" s="100"/>
    </row>
    <row r="50" spans="1:16" ht="37.5">
      <c r="A50" s="99" t="s">
        <v>412</v>
      </c>
      <c r="B50" s="94"/>
      <c r="C50" s="98" t="s">
        <v>411</v>
      </c>
      <c r="D50" s="26"/>
      <c r="E50" s="26"/>
      <c r="F50" s="26"/>
      <c r="G50" s="26"/>
      <c r="H50" s="26"/>
      <c r="I50" s="34">
        <v>0</v>
      </c>
      <c r="J50" s="27">
        <v>1.2</v>
      </c>
      <c r="K50" s="81"/>
      <c r="L50" s="81"/>
      <c r="N50" s="81"/>
      <c r="P50" s="81"/>
    </row>
    <row r="51" spans="1:16" ht="56.25">
      <c r="A51" s="99" t="s">
        <v>405</v>
      </c>
      <c r="B51" s="97" t="s">
        <v>393</v>
      </c>
      <c r="C51" s="98" t="s">
        <v>410</v>
      </c>
      <c r="D51" s="26"/>
      <c r="E51" s="26"/>
      <c r="F51" s="26"/>
      <c r="G51" s="26"/>
      <c r="H51" s="26"/>
      <c r="I51" s="27">
        <v>0</v>
      </c>
      <c r="J51" s="27">
        <v>112.2</v>
      </c>
      <c r="K51" s="81"/>
      <c r="L51" s="81"/>
      <c r="N51" s="81"/>
      <c r="P51" s="81"/>
    </row>
    <row r="52" spans="1:20" ht="18.75">
      <c r="A52" s="31" t="s">
        <v>132</v>
      </c>
      <c r="B52" s="32">
        <v>10</v>
      </c>
      <c r="C52" s="32" t="s">
        <v>133</v>
      </c>
      <c r="D52" s="33">
        <v>998000</v>
      </c>
      <c r="E52" s="33">
        <v>998000</v>
      </c>
      <c r="F52" s="33"/>
      <c r="G52" s="33"/>
      <c r="H52" s="33"/>
      <c r="I52" s="34">
        <f>I53+I55+I56</f>
        <v>748.2</v>
      </c>
      <c r="J52" s="34">
        <f>J53+J55+J56</f>
        <v>797.4</v>
      </c>
      <c r="K52" s="81"/>
      <c r="L52" s="81"/>
      <c r="N52" s="81">
        <v>4500000</v>
      </c>
      <c r="O52" s="3">
        <v>1000</v>
      </c>
      <c r="P52" s="81">
        <v>355151.69</v>
      </c>
      <c r="T52" s="100"/>
    </row>
    <row r="53" spans="1:16" ht="39" customHeight="1">
      <c r="A53" s="24" t="s">
        <v>134</v>
      </c>
      <c r="B53" s="25">
        <v>10</v>
      </c>
      <c r="C53" s="25" t="s">
        <v>135</v>
      </c>
      <c r="D53" s="26">
        <v>480000</v>
      </c>
      <c r="E53" s="26">
        <v>480000</v>
      </c>
      <c r="F53" s="26"/>
      <c r="G53" s="26"/>
      <c r="H53" s="26"/>
      <c r="I53" s="27">
        <f>I54</f>
        <v>748.2</v>
      </c>
      <c r="J53" s="27">
        <f>J54</f>
        <v>797.4</v>
      </c>
      <c r="K53" s="81"/>
      <c r="L53" s="81"/>
      <c r="N53" s="81"/>
      <c r="P53" s="81"/>
    </row>
    <row r="54" spans="1:16" ht="37.5">
      <c r="A54" s="24" t="s">
        <v>136</v>
      </c>
      <c r="B54" s="25">
        <v>10</v>
      </c>
      <c r="C54" s="25" t="s">
        <v>137</v>
      </c>
      <c r="D54" s="26">
        <v>480000</v>
      </c>
      <c r="E54" s="26">
        <v>480000</v>
      </c>
      <c r="F54" s="26"/>
      <c r="G54" s="26"/>
      <c r="H54" s="26"/>
      <c r="I54" s="27">
        <v>748.2</v>
      </c>
      <c r="J54" s="27">
        <v>797.4</v>
      </c>
      <c r="K54" s="81"/>
      <c r="L54" s="81"/>
      <c r="N54" s="81">
        <v>3400000</v>
      </c>
      <c r="O54" s="3">
        <v>1000</v>
      </c>
      <c r="P54" s="81">
        <v>3482323.73</v>
      </c>
    </row>
    <row r="55" spans="1:16" ht="56.25">
      <c r="A55" s="24" t="s">
        <v>378</v>
      </c>
      <c r="B55" s="25">
        <v>10</v>
      </c>
      <c r="C55" s="25" t="s">
        <v>377</v>
      </c>
      <c r="D55" s="26"/>
      <c r="E55" s="26"/>
      <c r="F55" s="26"/>
      <c r="G55" s="26"/>
      <c r="H55" s="26"/>
      <c r="I55" s="27">
        <v>0</v>
      </c>
      <c r="J55" s="27">
        <v>0</v>
      </c>
      <c r="K55" s="81"/>
      <c r="L55" s="81"/>
      <c r="N55" s="81"/>
      <c r="P55" s="81"/>
    </row>
    <row r="56" spans="1:16" ht="37.5">
      <c r="A56" s="24" t="s">
        <v>138</v>
      </c>
      <c r="B56" s="25">
        <v>10</v>
      </c>
      <c r="C56" s="25" t="s">
        <v>139</v>
      </c>
      <c r="D56" s="26">
        <v>256000</v>
      </c>
      <c r="E56" s="26">
        <v>256000</v>
      </c>
      <c r="F56" s="26"/>
      <c r="G56" s="26"/>
      <c r="H56" s="26"/>
      <c r="I56" s="27">
        <v>0</v>
      </c>
      <c r="J56" s="27">
        <v>0</v>
      </c>
      <c r="K56" s="81">
        <v>18160.2</v>
      </c>
      <c r="L56" s="81"/>
      <c r="N56" s="81">
        <v>82500</v>
      </c>
      <c r="O56" s="3">
        <v>1000</v>
      </c>
      <c r="P56" s="81">
        <v>36320.39</v>
      </c>
    </row>
    <row r="57" spans="1:16" ht="56.25">
      <c r="A57" s="24" t="s">
        <v>252</v>
      </c>
      <c r="B57" s="25">
        <v>10</v>
      </c>
      <c r="C57" s="25" t="s">
        <v>140</v>
      </c>
      <c r="D57" s="26">
        <v>256000</v>
      </c>
      <c r="E57" s="26">
        <v>256000</v>
      </c>
      <c r="F57" s="26"/>
      <c r="G57" s="26"/>
      <c r="H57" s="26"/>
      <c r="I57" s="27">
        <v>0</v>
      </c>
      <c r="J57" s="27">
        <v>0</v>
      </c>
      <c r="K57" s="81">
        <v>28686.59</v>
      </c>
      <c r="L57" s="81"/>
      <c r="N57" s="82">
        <v>115000</v>
      </c>
      <c r="O57" s="3">
        <v>1000</v>
      </c>
      <c r="P57" s="82">
        <v>23.68</v>
      </c>
    </row>
    <row r="58" spans="1:20" ht="37.5">
      <c r="A58" s="31" t="s">
        <v>223</v>
      </c>
      <c r="B58" s="32">
        <v>10</v>
      </c>
      <c r="C58" s="32" t="s">
        <v>224</v>
      </c>
      <c r="D58" s="26"/>
      <c r="E58" s="26"/>
      <c r="F58" s="26"/>
      <c r="G58" s="26"/>
      <c r="H58" s="26"/>
      <c r="I58" s="34">
        <f>I59+I62</f>
        <v>0</v>
      </c>
      <c r="J58" s="34">
        <f>J59+J61+J62+J63</f>
        <v>37</v>
      </c>
      <c r="K58" s="81"/>
      <c r="L58" s="81"/>
      <c r="N58" s="82"/>
      <c r="P58" s="82"/>
      <c r="T58" s="100"/>
    </row>
    <row r="59" spans="1:16" ht="18.75">
      <c r="A59" s="24" t="s">
        <v>225</v>
      </c>
      <c r="B59" s="25">
        <v>10</v>
      </c>
      <c r="C59" s="25" t="s">
        <v>226</v>
      </c>
      <c r="D59" s="26"/>
      <c r="E59" s="26"/>
      <c r="F59" s="26"/>
      <c r="G59" s="26"/>
      <c r="H59" s="26"/>
      <c r="I59" s="27">
        <v>0</v>
      </c>
      <c r="J59" s="27">
        <v>0</v>
      </c>
      <c r="K59" s="81"/>
      <c r="L59" s="81"/>
      <c r="N59" s="82"/>
      <c r="P59" s="82"/>
    </row>
    <row r="60" spans="1:16" ht="18.75">
      <c r="A60" s="24" t="s">
        <v>253</v>
      </c>
      <c r="B60" s="25" t="s">
        <v>71</v>
      </c>
      <c r="C60" s="75" t="s">
        <v>344</v>
      </c>
      <c r="D60" s="26"/>
      <c r="E60" s="26"/>
      <c r="F60" s="26"/>
      <c r="G60" s="26"/>
      <c r="H60" s="26"/>
      <c r="I60" s="27">
        <v>0</v>
      </c>
      <c r="J60" s="27">
        <v>0</v>
      </c>
      <c r="K60" s="81"/>
      <c r="L60" s="81"/>
      <c r="N60" s="82"/>
      <c r="P60" s="82"/>
    </row>
    <row r="61" spans="1:16" ht="18.75">
      <c r="A61" s="24" t="s">
        <v>380</v>
      </c>
      <c r="B61" s="25" t="s">
        <v>71</v>
      </c>
      <c r="C61" s="75" t="s">
        <v>379</v>
      </c>
      <c r="D61" s="26"/>
      <c r="E61" s="26"/>
      <c r="F61" s="26"/>
      <c r="G61" s="26"/>
      <c r="H61" s="26"/>
      <c r="I61" s="27">
        <v>0</v>
      </c>
      <c r="J61" s="27">
        <v>4.7</v>
      </c>
      <c r="K61" s="81"/>
      <c r="L61" s="81"/>
      <c r="N61" s="82"/>
      <c r="P61" s="82"/>
    </row>
    <row r="62" spans="1:16" ht="18.75">
      <c r="A62" s="24" t="s">
        <v>348</v>
      </c>
      <c r="B62" s="25" t="s">
        <v>71</v>
      </c>
      <c r="C62" s="75" t="s">
        <v>346</v>
      </c>
      <c r="D62" s="26"/>
      <c r="E62" s="26"/>
      <c r="F62" s="26"/>
      <c r="G62" s="26"/>
      <c r="H62" s="26"/>
      <c r="I62" s="27">
        <v>0</v>
      </c>
      <c r="J62" s="27">
        <v>17.7</v>
      </c>
      <c r="K62" s="81"/>
      <c r="L62" s="81"/>
      <c r="N62" s="82"/>
      <c r="P62" s="82"/>
    </row>
    <row r="63" spans="1:16" ht="18.75">
      <c r="A63" s="24"/>
      <c r="B63" s="25" t="s">
        <v>71</v>
      </c>
      <c r="C63" s="75" t="s">
        <v>381</v>
      </c>
      <c r="D63" s="26"/>
      <c r="E63" s="26"/>
      <c r="F63" s="26"/>
      <c r="G63" s="26"/>
      <c r="H63" s="26"/>
      <c r="I63" s="27">
        <v>0</v>
      </c>
      <c r="J63" s="27">
        <v>14.6</v>
      </c>
      <c r="K63" s="81"/>
      <c r="L63" s="81"/>
      <c r="N63" s="82"/>
      <c r="P63" s="82"/>
    </row>
    <row r="64" spans="1:20" ht="37.5">
      <c r="A64" s="31" t="s">
        <v>141</v>
      </c>
      <c r="B64" s="32">
        <v>10</v>
      </c>
      <c r="C64" s="32" t="s">
        <v>142</v>
      </c>
      <c r="D64" s="33">
        <v>5533000</v>
      </c>
      <c r="E64" s="33">
        <v>5533000</v>
      </c>
      <c r="F64" s="33"/>
      <c r="G64" s="33"/>
      <c r="H64" s="33"/>
      <c r="I64" s="34">
        <f>I65+I69</f>
        <v>11420</v>
      </c>
      <c r="J64" s="34">
        <f>J65+J69</f>
        <v>15089.3</v>
      </c>
      <c r="K64" s="81"/>
      <c r="L64" s="81"/>
      <c r="N64" s="82"/>
      <c r="P64" s="82"/>
      <c r="T64" s="100"/>
    </row>
    <row r="65" spans="1:16" ht="75">
      <c r="A65" s="24" t="s">
        <v>254</v>
      </c>
      <c r="B65" s="25">
        <v>10</v>
      </c>
      <c r="C65" s="25" t="s">
        <v>143</v>
      </c>
      <c r="D65" s="26">
        <v>1733000</v>
      </c>
      <c r="E65" s="26">
        <v>1733000</v>
      </c>
      <c r="F65" s="26"/>
      <c r="G65" s="26"/>
      <c r="H65" s="26"/>
      <c r="I65" s="27">
        <f>I66</f>
        <v>1620</v>
      </c>
      <c r="J65" s="27">
        <f>J66</f>
        <v>2746.2</v>
      </c>
      <c r="K65" s="81">
        <v>28017.6</v>
      </c>
      <c r="L65" s="81"/>
      <c r="N65" s="81">
        <v>115000</v>
      </c>
      <c r="O65" s="3">
        <v>1000</v>
      </c>
      <c r="P65" s="81">
        <v>-1.02</v>
      </c>
    </row>
    <row r="66" spans="1:16" ht="56.25">
      <c r="A66" s="24" t="s">
        <v>144</v>
      </c>
      <c r="B66" s="25">
        <v>10</v>
      </c>
      <c r="C66" s="25" t="s">
        <v>145</v>
      </c>
      <c r="D66" s="26">
        <v>1693000</v>
      </c>
      <c r="E66" s="26">
        <v>1693000</v>
      </c>
      <c r="F66" s="26"/>
      <c r="G66" s="26"/>
      <c r="H66" s="26"/>
      <c r="I66" s="27">
        <f>I67+I68</f>
        <v>1620</v>
      </c>
      <c r="J66" s="27">
        <f>J67+J68</f>
        <v>2746.2</v>
      </c>
      <c r="K66" s="81">
        <v>431.35</v>
      </c>
      <c r="L66" s="81"/>
      <c r="N66" s="81">
        <v>115000</v>
      </c>
      <c r="O66" s="3">
        <v>1000</v>
      </c>
      <c r="P66" s="81"/>
    </row>
    <row r="67" spans="1:16" ht="75">
      <c r="A67" s="24" t="s">
        <v>146</v>
      </c>
      <c r="B67" s="25">
        <v>10</v>
      </c>
      <c r="C67" s="25" t="s">
        <v>301</v>
      </c>
      <c r="D67" s="26">
        <v>807000</v>
      </c>
      <c r="E67" s="26">
        <v>807000</v>
      </c>
      <c r="F67" s="26"/>
      <c r="G67" s="26"/>
      <c r="H67" s="26"/>
      <c r="I67" s="27">
        <v>420</v>
      </c>
      <c r="J67" s="27">
        <v>779.9</v>
      </c>
      <c r="K67" s="81"/>
      <c r="L67" s="81"/>
      <c r="N67" s="81">
        <v>115000</v>
      </c>
      <c r="O67" s="3">
        <v>1000</v>
      </c>
      <c r="P67" s="81"/>
    </row>
    <row r="68" spans="1:16" ht="75">
      <c r="A68" s="24" t="s">
        <v>147</v>
      </c>
      <c r="B68" s="25">
        <v>10</v>
      </c>
      <c r="C68" s="25" t="s">
        <v>302</v>
      </c>
      <c r="D68" s="26">
        <v>886000</v>
      </c>
      <c r="E68" s="26">
        <v>886000</v>
      </c>
      <c r="F68" s="26"/>
      <c r="G68" s="26"/>
      <c r="H68" s="26"/>
      <c r="I68" s="27">
        <v>1200</v>
      </c>
      <c r="J68" s="27">
        <v>1966.3</v>
      </c>
      <c r="K68" s="81">
        <v>47120</v>
      </c>
      <c r="L68" s="81"/>
      <c r="N68" s="82">
        <v>736000</v>
      </c>
      <c r="O68" s="3">
        <v>1000</v>
      </c>
      <c r="P68" s="82">
        <v>468881.47</v>
      </c>
    </row>
    <row r="69" spans="1:19" ht="72.75" customHeight="1">
      <c r="A69" s="24" t="s">
        <v>255</v>
      </c>
      <c r="B69" s="25">
        <v>10</v>
      </c>
      <c r="C69" s="25" t="s">
        <v>148</v>
      </c>
      <c r="D69" s="26">
        <v>3800000</v>
      </c>
      <c r="E69" s="26">
        <v>3800000</v>
      </c>
      <c r="F69" s="26"/>
      <c r="G69" s="26"/>
      <c r="H69" s="26"/>
      <c r="I69" s="27">
        <f>I70</f>
        <v>9800</v>
      </c>
      <c r="J69" s="27">
        <f aca="true" t="shared" si="0" ref="J69:S70">J70</f>
        <v>12343.1</v>
      </c>
      <c r="K69" s="27">
        <f t="shared" si="0"/>
        <v>0</v>
      </c>
      <c r="L69" s="27">
        <f t="shared" si="0"/>
        <v>0</v>
      </c>
      <c r="M69" s="27">
        <f t="shared" si="0"/>
        <v>0</v>
      </c>
      <c r="N69" s="27">
        <f t="shared" si="0"/>
        <v>256000</v>
      </c>
      <c r="O69" s="27">
        <f t="shared" si="0"/>
        <v>1000</v>
      </c>
      <c r="P69" s="27">
        <f t="shared" si="0"/>
        <v>92965.15</v>
      </c>
      <c r="Q69" s="27">
        <f t="shared" si="0"/>
        <v>0</v>
      </c>
      <c r="R69" s="27">
        <f t="shared" si="0"/>
        <v>0</v>
      </c>
      <c r="S69" s="27">
        <f t="shared" si="0"/>
        <v>0</v>
      </c>
    </row>
    <row r="70" spans="1:16" ht="77.25" customHeight="1">
      <c r="A70" s="24" t="s">
        <v>256</v>
      </c>
      <c r="B70" s="25">
        <v>10</v>
      </c>
      <c r="C70" s="25" t="s">
        <v>149</v>
      </c>
      <c r="D70" s="26">
        <v>3800000</v>
      </c>
      <c r="E70" s="26">
        <v>3800000</v>
      </c>
      <c r="F70" s="26"/>
      <c r="G70" s="26"/>
      <c r="H70" s="26"/>
      <c r="I70" s="27">
        <f>I71</f>
        <v>9800</v>
      </c>
      <c r="J70" s="27">
        <f t="shared" si="0"/>
        <v>12343.1</v>
      </c>
      <c r="K70" s="81"/>
      <c r="L70" s="81"/>
      <c r="N70" s="81">
        <v>256000</v>
      </c>
      <c r="O70" s="3">
        <v>1000</v>
      </c>
      <c r="P70" s="81">
        <v>92965.15</v>
      </c>
    </row>
    <row r="71" spans="1:16" ht="75">
      <c r="A71" s="24" t="s">
        <v>257</v>
      </c>
      <c r="B71" s="25">
        <v>10</v>
      </c>
      <c r="C71" s="25" t="s">
        <v>150</v>
      </c>
      <c r="D71" s="26">
        <v>3800000</v>
      </c>
      <c r="E71" s="26">
        <v>3800000</v>
      </c>
      <c r="F71" s="26"/>
      <c r="G71" s="26"/>
      <c r="H71" s="26"/>
      <c r="I71" s="27">
        <v>9800</v>
      </c>
      <c r="J71" s="27">
        <v>12343.1</v>
      </c>
      <c r="K71" s="81"/>
      <c r="L71" s="81"/>
      <c r="N71" s="82"/>
      <c r="O71" s="3">
        <v>1000</v>
      </c>
      <c r="P71" s="82">
        <v>-6812.31</v>
      </c>
    </row>
    <row r="72" spans="1:20" ht="18.75">
      <c r="A72" s="31" t="s">
        <v>151</v>
      </c>
      <c r="B72" s="32">
        <v>10</v>
      </c>
      <c r="C72" s="32" t="s">
        <v>152</v>
      </c>
      <c r="D72" s="33">
        <v>1548000</v>
      </c>
      <c r="E72" s="33">
        <v>1548000</v>
      </c>
      <c r="F72" s="33"/>
      <c r="G72" s="33"/>
      <c r="H72" s="33"/>
      <c r="I72" s="34">
        <f>I73</f>
        <v>1615</v>
      </c>
      <c r="J72" s="46">
        <f>J73</f>
        <v>999.2</v>
      </c>
      <c r="K72" s="81"/>
      <c r="L72" s="81"/>
      <c r="N72" s="82"/>
      <c r="P72" s="82"/>
      <c r="T72" s="100"/>
    </row>
    <row r="73" spans="1:16" ht="18.75">
      <c r="A73" s="24" t="s">
        <v>153</v>
      </c>
      <c r="B73" s="25">
        <v>10</v>
      </c>
      <c r="C73" s="25" t="s">
        <v>154</v>
      </c>
      <c r="D73" s="26">
        <v>1548000</v>
      </c>
      <c r="E73" s="26">
        <v>1548000</v>
      </c>
      <c r="F73" s="26"/>
      <c r="G73" s="26"/>
      <c r="H73" s="26"/>
      <c r="I73" s="27">
        <f>I74+I75+I76+I77</f>
        <v>1615</v>
      </c>
      <c r="J73" s="27">
        <f>J74+J75+J76+J77</f>
        <v>999.2</v>
      </c>
      <c r="K73" s="81"/>
      <c r="L73" s="81"/>
      <c r="N73" s="81"/>
      <c r="O73" s="3">
        <v>1000</v>
      </c>
      <c r="P73" s="81">
        <v>-6902.3</v>
      </c>
    </row>
    <row r="74" spans="1:16" ht="26.25" customHeight="1">
      <c r="A74" s="24" t="s">
        <v>303</v>
      </c>
      <c r="B74" s="25">
        <v>10</v>
      </c>
      <c r="C74" s="25" t="s">
        <v>304</v>
      </c>
      <c r="D74" s="26"/>
      <c r="E74" s="26"/>
      <c r="F74" s="26"/>
      <c r="G74" s="26"/>
      <c r="H74" s="26"/>
      <c r="I74" s="27">
        <v>404.3</v>
      </c>
      <c r="J74" s="103">
        <v>287</v>
      </c>
      <c r="K74" s="81"/>
      <c r="L74" s="81"/>
      <c r="N74" s="81"/>
      <c r="P74" s="81"/>
    </row>
    <row r="75" spans="1:16" ht="21" customHeight="1">
      <c r="A75" s="24" t="s">
        <v>305</v>
      </c>
      <c r="B75" s="25">
        <v>10</v>
      </c>
      <c r="C75" s="25" t="s">
        <v>306</v>
      </c>
      <c r="D75" s="26"/>
      <c r="E75" s="26"/>
      <c r="F75" s="26"/>
      <c r="G75" s="26"/>
      <c r="H75" s="26"/>
      <c r="I75" s="27">
        <v>19.5</v>
      </c>
      <c r="J75" s="27">
        <v>16.2</v>
      </c>
      <c r="K75" s="81"/>
      <c r="L75" s="81"/>
      <c r="N75" s="81"/>
      <c r="P75" s="81"/>
    </row>
    <row r="76" spans="1:16" ht="18.75">
      <c r="A76" s="24" t="s">
        <v>308</v>
      </c>
      <c r="B76" s="25">
        <v>10</v>
      </c>
      <c r="C76" s="25" t="s">
        <v>307</v>
      </c>
      <c r="D76" s="26"/>
      <c r="E76" s="26"/>
      <c r="F76" s="26"/>
      <c r="G76" s="26"/>
      <c r="H76" s="26"/>
      <c r="I76" s="27">
        <v>350.2</v>
      </c>
      <c r="J76" s="27">
        <v>50.8</v>
      </c>
      <c r="K76" s="81"/>
      <c r="L76" s="81"/>
      <c r="N76" s="81"/>
      <c r="P76" s="81"/>
    </row>
    <row r="77" spans="1:16" ht="18.75">
      <c r="A77" s="24" t="s">
        <v>309</v>
      </c>
      <c r="B77" s="25">
        <v>10</v>
      </c>
      <c r="C77" s="25" t="s">
        <v>310</v>
      </c>
      <c r="D77" s="26"/>
      <c r="E77" s="26"/>
      <c r="F77" s="26"/>
      <c r="G77" s="26"/>
      <c r="H77" s="26"/>
      <c r="I77" s="27">
        <v>841</v>
      </c>
      <c r="J77" s="27">
        <v>645.2</v>
      </c>
      <c r="K77" s="81"/>
      <c r="L77" s="81"/>
      <c r="N77" s="81"/>
      <c r="P77" s="81"/>
    </row>
    <row r="78" spans="1:20" ht="18.75" customHeight="1">
      <c r="A78" s="31" t="s">
        <v>17</v>
      </c>
      <c r="B78" s="32">
        <v>10</v>
      </c>
      <c r="C78" s="32" t="s">
        <v>18</v>
      </c>
      <c r="D78" s="26"/>
      <c r="E78" s="26"/>
      <c r="F78" s="26"/>
      <c r="G78" s="26"/>
      <c r="H78" s="26"/>
      <c r="I78" s="34">
        <f aca="true" t="shared" si="1" ref="I78:J80">I79</f>
        <v>2600</v>
      </c>
      <c r="J78" s="34">
        <f t="shared" si="1"/>
        <v>2688.1</v>
      </c>
      <c r="K78" s="81"/>
      <c r="L78" s="81"/>
      <c r="N78" s="81"/>
      <c r="O78" s="3">
        <v>1000</v>
      </c>
      <c r="P78" s="81">
        <v>-6902.3</v>
      </c>
      <c r="T78" s="100"/>
    </row>
    <row r="79" spans="1:16" ht="18.75">
      <c r="A79" s="24" t="s">
        <v>19</v>
      </c>
      <c r="B79" s="25" t="s">
        <v>71</v>
      </c>
      <c r="C79" s="25" t="s">
        <v>311</v>
      </c>
      <c r="D79" s="26"/>
      <c r="E79" s="26"/>
      <c r="F79" s="26"/>
      <c r="G79" s="26"/>
      <c r="H79" s="26"/>
      <c r="I79" s="27">
        <f t="shared" si="1"/>
        <v>2600</v>
      </c>
      <c r="J79" s="27">
        <f t="shared" si="1"/>
        <v>2688.1</v>
      </c>
      <c r="K79" s="81"/>
      <c r="L79" s="81"/>
      <c r="N79" s="81"/>
      <c r="P79" s="81"/>
    </row>
    <row r="80" spans="1:16" ht="18.75">
      <c r="A80" s="24" t="s">
        <v>313</v>
      </c>
      <c r="B80" s="25" t="s">
        <v>71</v>
      </c>
      <c r="C80" s="25" t="s">
        <v>314</v>
      </c>
      <c r="D80" s="26"/>
      <c r="E80" s="26"/>
      <c r="F80" s="26"/>
      <c r="G80" s="26"/>
      <c r="H80" s="26"/>
      <c r="I80" s="27">
        <f t="shared" si="1"/>
        <v>2600</v>
      </c>
      <c r="J80" s="27">
        <f t="shared" si="1"/>
        <v>2688.1</v>
      </c>
      <c r="K80" s="81"/>
      <c r="L80" s="81"/>
      <c r="N80" s="81"/>
      <c r="P80" s="81"/>
    </row>
    <row r="81" spans="1:16" ht="37.5">
      <c r="A81" s="24" t="s">
        <v>20</v>
      </c>
      <c r="B81" s="25" t="s">
        <v>71</v>
      </c>
      <c r="C81" s="25" t="s">
        <v>312</v>
      </c>
      <c r="D81" s="26"/>
      <c r="E81" s="26"/>
      <c r="F81" s="26"/>
      <c r="G81" s="26"/>
      <c r="H81" s="26"/>
      <c r="I81" s="27">
        <v>2600</v>
      </c>
      <c r="J81" s="27">
        <v>2688.1</v>
      </c>
      <c r="K81" s="81"/>
      <c r="L81" s="81"/>
      <c r="N81" s="81"/>
      <c r="P81" s="81"/>
    </row>
    <row r="82" spans="1:20" ht="18.75">
      <c r="A82" s="31" t="s">
        <v>227</v>
      </c>
      <c r="B82" s="32">
        <v>10</v>
      </c>
      <c r="C82" s="32" t="s">
        <v>228</v>
      </c>
      <c r="D82" s="26"/>
      <c r="E82" s="26"/>
      <c r="F82" s="26"/>
      <c r="G82" s="26"/>
      <c r="H82" s="26"/>
      <c r="I82" s="34">
        <f>I83+I86</f>
        <v>0</v>
      </c>
      <c r="J82" s="34">
        <f>J83+J86</f>
        <v>102</v>
      </c>
      <c r="K82" s="81"/>
      <c r="L82" s="81"/>
      <c r="N82" s="81"/>
      <c r="P82" s="81"/>
      <c r="T82" s="100"/>
    </row>
    <row r="83" spans="1:16" ht="78" customHeight="1">
      <c r="A83" s="24" t="s">
        <v>258</v>
      </c>
      <c r="B83" s="25">
        <v>10</v>
      </c>
      <c r="C83" s="25" t="s">
        <v>229</v>
      </c>
      <c r="D83" s="26"/>
      <c r="E83" s="26"/>
      <c r="F83" s="26"/>
      <c r="G83" s="26"/>
      <c r="H83" s="26"/>
      <c r="I83" s="27">
        <f>I84</f>
        <v>0</v>
      </c>
      <c r="J83" s="27">
        <v>102</v>
      </c>
      <c r="K83" s="81"/>
      <c r="L83" s="81"/>
      <c r="N83" s="81"/>
      <c r="P83" s="81"/>
    </row>
    <row r="84" spans="1:16" ht="78" customHeight="1">
      <c r="A84" s="29" t="s">
        <v>259</v>
      </c>
      <c r="B84" s="25">
        <v>10</v>
      </c>
      <c r="C84" s="25" t="s">
        <v>315</v>
      </c>
      <c r="D84" s="26"/>
      <c r="E84" s="26"/>
      <c r="F84" s="26"/>
      <c r="G84" s="26"/>
      <c r="H84" s="26"/>
      <c r="I84" s="27">
        <f>I85</f>
        <v>0</v>
      </c>
      <c r="J84" s="27">
        <v>102</v>
      </c>
      <c r="K84" s="81"/>
      <c r="L84" s="81"/>
      <c r="N84" s="81"/>
      <c r="P84" s="81"/>
    </row>
    <row r="85" spans="1:16" ht="72" customHeight="1">
      <c r="A85" s="29" t="s">
        <v>260</v>
      </c>
      <c r="B85" s="25">
        <v>10</v>
      </c>
      <c r="C85" s="25" t="s">
        <v>316</v>
      </c>
      <c r="D85" s="26"/>
      <c r="E85" s="26"/>
      <c r="F85" s="26"/>
      <c r="G85" s="26"/>
      <c r="H85" s="26"/>
      <c r="I85" s="27">
        <v>0</v>
      </c>
      <c r="J85" s="27">
        <v>102</v>
      </c>
      <c r="K85" s="81"/>
      <c r="L85" s="81"/>
      <c r="N85" s="81"/>
      <c r="P85" s="81"/>
    </row>
    <row r="86" spans="1:16" ht="37.5" customHeight="1">
      <c r="A86" s="29" t="s">
        <v>261</v>
      </c>
      <c r="B86" s="25">
        <v>10</v>
      </c>
      <c r="C86" s="25" t="s">
        <v>262</v>
      </c>
      <c r="D86" s="26"/>
      <c r="E86" s="26"/>
      <c r="F86" s="26"/>
      <c r="G86" s="26"/>
      <c r="H86" s="26"/>
      <c r="I86" s="27">
        <f>I87</f>
        <v>0</v>
      </c>
      <c r="J86" s="27">
        <v>0</v>
      </c>
      <c r="K86" s="81"/>
      <c r="L86" s="81"/>
      <c r="N86" s="81"/>
      <c r="P86" s="81"/>
    </row>
    <row r="87" spans="1:16" ht="36.75" customHeight="1">
      <c r="A87" s="29" t="s">
        <v>263</v>
      </c>
      <c r="B87" s="25">
        <v>10</v>
      </c>
      <c r="C87" s="25" t="s">
        <v>264</v>
      </c>
      <c r="D87" s="26"/>
      <c r="E87" s="26"/>
      <c r="F87" s="26"/>
      <c r="G87" s="26"/>
      <c r="H87" s="26"/>
      <c r="I87" s="27">
        <f>I88</f>
        <v>0</v>
      </c>
      <c r="J87" s="27">
        <v>0</v>
      </c>
      <c r="K87" s="81"/>
      <c r="L87" s="81"/>
      <c r="N87" s="81"/>
      <c r="P87" s="81"/>
    </row>
    <row r="88" spans="1:16" ht="54.75" customHeight="1">
      <c r="A88" s="29" t="s">
        <v>265</v>
      </c>
      <c r="B88" s="25">
        <v>10</v>
      </c>
      <c r="C88" s="25" t="s">
        <v>266</v>
      </c>
      <c r="D88" s="26"/>
      <c r="E88" s="26"/>
      <c r="F88" s="26"/>
      <c r="G88" s="26"/>
      <c r="H88" s="26"/>
      <c r="I88" s="27">
        <v>0</v>
      </c>
      <c r="J88" s="27">
        <v>0</v>
      </c>
      <c r="K88" s="81"/>
      <c r="L88" s="81"/>
      <c r="N88" s="81"/>
      <c r="P88" s="81"/>
    </row>
    <row r="89" spans="1:20" ht="20.25" customHeight="1">
      <c r="A89" s="31" t="s">
        <v>155</v>
      </c>
      <c r="B89" s="32">
        <v>10</v>
      </c>
      <c r="C89" s="32" t="s">
        <v>156</v>
      </c>
      <c r="D89" s="33">
        <v>530000</v>
      </c>
      <c r="E89" s="33">
        <v>530000</v>
      </c>
      <c r="F89" s="33"/>
      <c r="G89" s="33"/>
      <c r="H89" s="33"/>
      <c r="I89" s="34">
        <f>I90+I93+I95+I98+I99+I102+I104+I105+I106</f>
        <v>5580.1</v>
      </c>
      <c r="J89" s="34">
        <f>J90+J93+J95+J98+J99+J102+J104+J105+J106</f>
        <v>5698.1</v>
      </c>
      <c r="K89" s="34">
        <f aca="true" t="shared" si="2" ref="K89:S89">K90+K93+K95+K98+K102+K106</f>
        <v>487229.6</v>
      </c>
      <c r="L89" s="34">
        <f t="shared" si="2"/>
        <v>0</v>
      </c>
      <c r="M89" s="34">
        <f t="shared" si="2"/>
        <v>0</v>
      </c>
      <c r="N89" s="34">
        <f t="shared" si="2"/>
        <v>1733000</v>
      </c>
      <c r="O89" s="34">
        <f t="shared" si="2"/>
        <v>2000</v>
      </c>
      <c r="P89" s="34">
        <f t="shared" si="2"/>
        <v>610935.62</v>
      </c>
      <c r="Q89" s="34">
        <f t="shared" si="2"/>
        <v>0</v>
      </c>
      <c r="R89" s="34">
        <f t="shared" si="2"/>
        <v>0</v>
      </c>
      <c r="S89" s="34">
        <f t="shared" si="2"/>
        <v>0</v>
      </c>
      <c r="T89" s="100"/>
    </row>
    <row r="90" spans="1:16" ht="22.5" customHeight="1">
      <c r="A90" s="24" t="s">
        <v>157</v>
      </c>
      <c r="B90" s="25">
        <v>10</v>
      </c>
      <c r="C90" s="25" t="s">
        <v>158</v>
      </c>
      <c r="D90" s="26"/>
      <c r="E90" s="26"/>
      <c r="F90" s="26"/>
      <c r="G90" s="26"/>
      <c r="H90" s="26"/>
      <c r="I90" s="27">
        <f>I91+I92</f>
        <v>30.1</v>
      </c>
      <c r="J90" s="27">
        <f>J91+J92</f>
        <v>3.8</v>
      </c>
      <c r="K90" s="81">
        <v>243614.8</v>
      </c>
      <c r="L90" s="81"/>
      <c r="N90" s="81">
        <v>1290000</v>
      </c>
      <c r="O90" s="3">
        <v>1000</v>
      </c>
      <c r="P90" s="81">
        <v>367360.93</v>
      </c>
    </row>
    <row r="91" spans="1:16" ht="93" customHeight="1">
      <c r="A91" s="24" t="s">
        <v>267</v>
      </c>
      <c r="B91" s="25">
        <v>10</v>
      </c>
      <c r="C91" s="25" t="s">
        <v>159</v>
      </c>
      <c r="D91" s="26"/>
      <c r="E91" s="26"/>
      <c r="F91" s="26"/>
      <c r="G91" s="26"/>
      <c r="H91" s="26"/>
      <c r="I91" s="27">
        <v>30.1</v>
      </c>
      <c r="J91" s="27">
        <v>1.3</v>
      </c>
      <c r="K91" s="81">
        <v>243614.8</v>
      </c>
      <c r="L91" s="81"/>
      <c r="N91" s="81">
        <v>1250000</v>
      </c>
      <c r="O91" s="3">
        <v>1000</v>
      </c>
      <c r="P91" s="81">
        <v>367360.93</v>
      </c>
    </row>
    <row r="92" spans="1:16" ht="55.5" customHeight="1">
      <c r="A92" s="24" t="s">
        <v>317</v>
      </c>
      <c r="B92" s="25">
        <v>10</v>
      </c>
      <c r="C92" s="25" t="s">
        <v>318</v>
      </c>
      <c r="D92" s="26"/>
      <c r="E92" s="26"/>
      <c r="F92" s="26"/>
      <c r="G92" s="26"/>
      <c r="H92" s="26"/>
      <c r="I92" s="27">
        <f>N113/O113</f>
        <v>0</v>
      </c>
      <c r="J92" s="27">
        <v>2.5</v>
      </c>
      <c r="K92" s="81"/>
      <c r="L92" s="81"/>
      <c r="N92" s="81"/>
      <c r="P92" s="81"/>
    </row>
    <row r="93" spans="1:16" ht="41.25" customHeight="1">
      <c r="A93" s="24" t="s">
        <v>160</v>
      </c>
      <c r="B93" s="25">
        <v>10</v>
      </c>
      <c r="C93" s="25" t="s">
        <v>161</v>
      </c>
      <c r="D93" s="26"/>
      <c r="E93" s="26"/>
      <c r="F93" s="26"/>
      <c r="G93" s="26"/>
      <c r="H93" s="26"/>
      <c r="I93" s="27">
        <v>0</v>
      </c>
      <c r="J93" s="27">
        <v>10</v>
      </c>
      <c r="K93" s="81">
        <v>243614.8</v>
      </c>
      <c r="L93" s="81"/>
      <c r="N93" s="81">
        <v>443000</v>
      </c>
      <c r="O93" s="3">
        <v>1000</v>
      </c>
      <c r="P93" s="81">
        <v>243574.69</v>
      </c>
    </row>
    <row r="94" spans="1:16" ht="54" customHeight="1">
      <c r="A94" s="24" t="s">
        <v>162</v>
      </c>
      <c r="B94" s="25">
        <v>10</v>
      </c>
      <c r="C94" s="25" t="s">
        <v>163</v>
      </c>
      <c r="D94" s="26"/>
      <c r="E94" s="26"/>
      <c r="F94" s="26"/>
      <c r="G94" s="26"/>
      <c r="H94" s="26"/>
      <c r="I94" s="27">
        <f>N115/O115</f>
        <v>0</v>
      </c>
      <c r="J94" s="27">
        <v>10</v>
      </c>
      <c r="K94" s="81"/>
      <c r="L94" s="81"/>
      <c r="N94" s="81">
        <v>40000</v>
      </c>
      <c r="O94" s="3">
        <v>1000</v>
      </c>
      <c r="P94" s="81"/>
    </row>
    <row r="95" spans="1:16" ht="73.5" customHeight="1">
      <c r="A95" s="70" t="s">
        <v>342</v>
      </c>
      <c r="B95" s="25" t="s">
        <v>71</v>
      </c>
      <c r="C95" s="25" t="s">
        <v>340</v>
      </c>
      <c r="D95" s="26"/>
      <c r="E95" s="26"/>
      <c r="F95" s="26"/>
      <c r="G95" s="26"/>
      <c r="H95" s="26"/>
      <c r="I95" s="27">
        <f>I96+I97</f>
        <v>0</v>
      </c>
      <c r="J95" s="27">
        <f>J96+J97</f>
        <v>15</v>
      </c>
      <c r="K95" s="81"/>
      <c r="L95" s="81"/>
      <c r="N95" s="81"/>
      <c r="P95" s="81"/>
    </row>
    <row r="96" spans="1:16" ht="41.25" customHeight="1">
      <c r="A96" s="70" t="s">
        <v>343</v>
      </c>
      <c r="B96" s="25" t="s">
        <v>71</v>
      </c>
      <c r="C96" s="25" t="s">
        <v>341</v>
      </c>
      <c r="D96" s="26"/>
      <c r="E96" s="26"/>
      <c r="F96" s="26"/>
      <c r="G96" s="26"/>
      <c r="H96" s="26"/>
      <c r="I96" s="27">
        <v>0</v>
      </c>
      <c r="J96" s="27">
        <v>12</v>
      </c>
      <c r="K96" s="81"/>
      <c r="L96" s="81"/>
      <c r="N96" s="81"/>
      <c r="P96" s="81"/>
    </row>
    <row r="97" spans="1:16" ht="41.25" customHeight="1">
      <c r="A97" s="70" t="s">
        <v>371</v>
      </c>
      <c r="B97" s="25" t="s">
        <v>71</v>
      </c>
      <c r="C97" s="25" t="s">
        <v>370</v>
      </c>
      <c r="D97" s="26"/>
      <c r="E97" s="26"/>
      <c r="F97" s="26"/>
      <c r="G97" s="26"/>
      <c r="H97" s="26"/>
      <c r="I97" s="27">
        <v>0</v>
      </c>
      <c r="J97" s="27">
        <v>3</v>
      </c>
      <c r="K97" s="81"/>
      <c r="L97" s="81"/>
      <c r="N97" s="81"/>
      <c r="P97" s="81"/>
    </row>
    <row r="98" spans="1:16" ht="57" customHeight="1">
      <c r="A98" s="96" t="s">
        <v>406</v>
      </c>
      <c r="B98" s="97" t="s">
        <v>393</v>
      </c>
      <c r="C98" s="25" t="s">
        <v>407</v>
      </c>
      <c r="D98" s="26"/>
      <c r="E98" s="26"/>
      <c r="F98" s="26"/>
      <c r="G98" s="26"/>
      <c r="H98" s="26"/>
      <c r="I98" s="27">
        <v>0</v>
      </c>
      <c r="J98" s="27">
        <v>184</v>
      </c>
      <c r="K98" s="81"/>
      <c r="L98" s="81"/>
      <c r="N98" s="81"/>
      <c r="P98" s="81"/>
    </row>
    <row r="99" spans="1:16" ht="21.75" customHeight="1">
      <c r="A99" s="70" t="s">
        <v>353</v>
      </c>
      <c r="B99" s="25" t="s">
        <v>71</v>
      </c>
      <c r="C99" s="25" t="s">
        <v>350</v>
      </c>
      <c r="D99" s="26"/>
      <c r="E99" s="26"/>
      <c r="F99" s="26"/>
      <c r="G99" s="26"/>
      <c r="H99" s="26"/>
      <c r="I99" s="27">
        <f>I100</f>
        <v>0</v>
      </c>
      <c r="J99" s="27">
        <f>J100</f>
        <v>1</v>
      </c>
      <c r="K99" s="81"/>
      <c r="L99" s="81"/>
      <c r="N99" s="81"/>
      <c r="P99" s="81"/>
    </row>
    <row r="100" spans="1:16" ht="37.5" customHeight="1">
      <c r="A100" s="70" t="s">
        <v>354</v>
      </c>
      <c r="B100" s="25" t="s">
        <v>71</v>
      </c>
      <c r="C100" s="25" t="s">
        <v>351</v>
      </c>
      <c r="D100" s="26"/>
      <c r="E100" s="26"/>
      <c r="F100" s="26"/>
      <c r="G100" s="26"/>
      <c r="H100" s="26"/>
      <c r="I100" s="27">
        <f>I101</f>
        <v>0</v>
      </c>
      <c r="J100" s="27">
        <f>J101</f>
        <v>1</v>
      </c>
      <c r="K100" s="81"/>
      <c r="L100" s="81"/>
      <c r="N100" s="81"/>
      <c r="P100" s="81"/>
    </row>
    <row r="101" spans="1:16" ht="52.5" customHeight="1">
      <c r="A101" s="70" t="s">
        <v>355</v>
      </c>
      <c r="B101" s="25" t="s">
        <v>71</v>
      </c>
      <c r="C101" s="25" t="s">
        <v>352</v>
      </c>
      <c r="D101" s="26"/>
      <c r="E101" s="26"/>
      <c r="F101" s="26"/>
      <c r="G101" s="26"/>
      <c r="H101" s="26"/>
      <c r="I101" s="27">
        <v>0</v>
      </c>
      <c r="J101" s="27">
        <v>1</v>
      </c>
      <c r="K101" s="81"/>
      <c r="L101" s="81"/>
      <c r="N101" s="82">
        <v>1548000</v>
      </c>
      <c r="O101" s="3">
        <v>1000</v>
      </c>
      <c r="P101" s="82">
        <v>1920042.46</v>
      </c>
    </row>
    <row r="102" spans="1:16" ht="21" customHeight="1">
      <c r="A102" s="104" t="s">
        <v>419</v>
      </c>
      <c r="B102" s="32" t="s">
        <v>71</v>
      </c>
      <c r="C102" s="32" t="s">
        <v>414</v>
      </c>
      <c r="D102" s="33"/>
      <c r="E102" s="33"/>
      <c r="F102" s="33"/>
      <c r="G102" s="33"/>
      <c r="H102" s="33"/>
      <c r="I102" s="34">
        <f>I103</f>
        <v>5000</v>
      </c>
      <c r="J102" s="34">
        <f>J103</f>
        <v>4994</v>
      </c>
      <c r="K102" s="81"/>
      <c r="L102" s="81"/>
      <c r="N102" s="82"/>
      <c r="P102" s="82"/>
    </row>
    <row r="103" spans="1:16" ht="39" customHeight="1">
      <c r="A103" s="104" t="s">
        <v>420</v>
      </c>
      <c r="B103" s="25" t="s">
        <v>71</v>
      </c>
      <c r="C103" s="25" t="s">
        <v>413</v>
      </c>
      <c r="D103" s="26"/>
      <c r="E103" s="26"/>
      <c r="F103" s="26"/>
      <c r="G103" s="26"/>
      <c r="H103" s="26"/>
      <c r="I103" s="27">
        <v>5000</v>
      </c>
      <c r="J103" s="27">
        <v>4994</v>
      </c>
      <c r="K103" s="81"/>
      <c r="L103" s="81"/>
      <c r="N103" s="82"/>
      <c r="P103" s="82"/>
    </row>
    <row r="104" spans="1:16" ht="60" customHeight="1">
      <c r="A104" s="24" t="s">
        <v>320</v>
      </c>
      <c r="B104" s="25">
        <v>10</v>
      </c>
      <c r="C104" s="25" t="s">
        <v>319</v>
      </c>
      <c r="D104" s="26"/>
      <c r="E104" s="26"/>
      <c r="F104" s="26"/>
      <c r="G104" s="26"/>
      <c r="H104" s="26"/>
      <c r="I104" s="27">
        <v>0</v>
      </c>
      <c r="J104" s="27">
        <v>26.2</v>
      </c>
      <c r="K104" s="81"/>
      <c r="L104" s="81"/>
      <c r="N104" s="82"/>
      <c r="P104" s="82"/>
    </row>
    <row r="105" spans="1:16" ht="36.75" customHeight="1">
      <c r="A105" s="24" t="s">
        <v>357</v>
      </c>
      <c r="B105" s="25"/>
      <c r="C105" s="25" t="s">
        <v>356</v>
      </c>
      <c r="D105" s="26"/>
      <c r="E105" s="26"/>
      <c r="F105" s="26"/>
      <c r="G105" s="26"/>
      <c r="H105" s="26"/>
      <c r="I105" s="27">
        <v>0</v>
      </c>
      <c r="J105" s="27">
        <v>23</v>
      </c>
      <c r="K105" s="81"/>
      <c r="L105" s="81"/>
      <c r="N105" s="81">
        <v>1548000</v>
      </c>
      <c r="O105" s="3">
        <v>1000</v>
      </c>
      <c r="P105" s="81">
        <v>1920042.46</v>
      </c>
    </row>
    <row r="106" spans="1:16" ht="22.5" customHeight="1">
      <c r="A106" s="24" t="s">
        <v>164</v>
      </c>
      <c r="B106" s="25">
        <v>10</v>
      </c>
      <c r="C106" s="25" t="s">
        <v>165</v>
      </c>
      <c r="D106" s="26">
        <v>530000</v>
      </c>
      <c r="E106" s="26">
        <v>530000</v>
      </c>
      <c r="F106" s="26"/>
      <c r="G106" s="26"/>
      <c r="H106" s="26"/>
      <c r="I106" s="27">
        <f>I107</f>
        <v>550</v>
      </c>
      <c r="J106" s="27">
        <f>J107</f>
        <v>441.1</v>
      </c>
      <c r="K106" s="81"/>
      <c r="L106" s="81"/>
      <c r="N106" s="81"/>
      <c r="P106" s="81"/>
    </row>
    <row r="107" spans="1:16" ht="41.25" customHeight="1">
      <c r="A107" s="24" t="s">
        <v>166</v>
      </c>
      <c r="B107" s="25">
        <v>10</v>
      </c>
      <c r="C107" s="25" t="s">
        <v>167</v>
      </c>
      <c r="D107" s="26">
        <v>530000</v>
      </c>
      <c r="E107" s="26">
        <v>530000</v>
      </c>
      <c r="F107" s="26"/>
      <c r="G107" s="26"/>
      <c r="H107" s="26"/>
      <c r="I107" s="27">
        <v>550</v>
      </c>
      <c r="J107" s="27">
        <v>441.1</v>
      </c>
      <c r="K107" s="81"/>
      <c r="L107" s="81"/>
      <c r="N107" s="81"/>
      <c r="P107" s="81"/>
    </row>
    <row r="108" spans="1:16" ht="18.75">
      <c r="A108" s="31" t="s">
        <v>168</v>
      </c>
      <c r="B108" s="32">
        <v>10</v>
      </c>
      <c r="C108" s="32" t="s">
        <v>169</v>
      </c>
      <c r="D108" s="33">
        <v>593000</v>
      </c>
      <c r="E108" s="33">
        <v>593000</v>
      </c>
      <c r="F108" s="33"/>
      <c r="G108" s="33"/>
      <c r="H108" s="33"/>
      <c r="I108" s="34">
        <f>I109</f>
        <v>0</v>
      </c>
      <c r="J108" s="34">
        <f>J109</f>
        <v>-1.2</v>
      </c>
      <c r="K108" s="81"/>
      <c r="L108" s="81"/>
      <c r="N108" s="81"/>
      <c r="P108" s="81"/>
    </row>
    <row r="109" spans="1:16" ht="18.75">
      <c r="A109" s="24" t="s">
        <v>170</v>
      </c>
      <c r="B109" s="25">
        <v>10</v>
      </c>
      <c r="C109" s="25" t="s">
        <v>171</v>
      </c>
      <c r="D109" s="26"/>
      <c r="E109" s="26"/>
      <c r="F109" s="26"/>
      <c r="G109" s="26"/>
      <c r="H109" s="26"/>
      <c r="I109" s="27">
        <v>0</v>
      </c>
      <c r="J109" s="27">
        <f>J110</f>
        <v>-1.2</v>
      </c>
      <c r="K109" s="81"/>
      <c r="L109" s="81"/>
      <c r="N109" s="81"/>
      <c r="P109" s="81"/>
    </row>
    <row r="110" spans="1:16" ht="18.75">
      <c r="A110" s="24" t="s">
        <v>172</v>
      </c>
      <c r="B110" s="25">
        <v>10</v>
      </c>
      <c r="C110" s="25" t="s">
        <v>173</v>
      </c>
      <c r="D110" s="26"/>
      <c r="E110" s="26"/>
      <c r="F110" s="26"/>
      <c r="G110" s="26"/>
      <c r="H110" s="26"/>
      <c r="I110" s="27">
        <v>0</v>
      </c>
      <c r="J110" s="27">
        <v>-1.2</v>
      </c>
      <c r="K110" s="81">
        <v>1900</v>
      </c>
      <c r="L110" s="81"/>
      <c r="N110" s="82">
        <v>530000</v>
      </c>
      <c r="O110" s="3">
        <v>1000</v>
      </c>
      <c r="P110" s="82">
        <v>350916.76</v>
      </c>
    </row>
    <row r="111" spans="1:16" ht="19.5" customHeight="1">
      <c r="A111" s="31" t="s">
        <v>175</v>
      </c>
      <c r="B111" s="32">
        <v>10</v>
      </c>
      <c r="C111" s="32" t="s">
        <v>176</v>
      </c>
      <c r="D111" s="33"/>
      <c r="E111" s="33"/>
      <c r="F111" s="33"/>
      <c r="G111" s="33"/>
      <c r="H111" s="33"/>
      <c r="I111" s="34">
        <f>I112+I147+I141</f>
        <v>1490106.4000000001</v>
      </c>
      <c r="J111" s="34">
        <f>J112+J147+J141</f>
        <v>1425023.9</v>
      </c>
      <c r="K111" s="81"/>
      <c r="L111" s="81"/>
      <c r="M111" s="16"/>
      <c r="N111" s="81"/>
      <c r="O111" s="3">
        <v>1000</v>
      </c>
      <c r="P111" s="81">
        <v>11343.55</v>
      </c>
    </row>
    <row r="112" spans="1:21" s="6" customFormat="1" ht="37.5">
      <c r="A112" s="31" t="s">
        <v>177</v>
      </c>
      <c r="B112" s="32">
        <v>10</v>
      </c>
      <c r="C112" s="32" t="s">
        <v>178</v>
      </c>
      <c r="D112" s="33"/>
      <c r="E112" s="33"/>
      <c r="F112" s="33"/>
      <c r="G112" s="33"/>
      <c r="H112" s="33"/>
      <c r="I112" s="34">
        <f>I113+I116+I124+I135</f>
        <v>1493090.1</v>
      </c>
      <c r="J112" s="34">
        <f>J113+J116+J124+J135</f>
        <v>1427655.7999999998</v>
      </c>
      <c r="K112" s="81"/>
      <c r="L112" s="81"/>
      <c r="M112" s="77"/>
      <c r="N112" s="81"/>
      <c r="O112" s="3">
        <v>1000</v>
      </c>
      <c r="P112" s="81">
        <v>14093.55</v>
      </c>
      <c r="T112" s="101"/>
      <c r="U112" s="77"/>
    </row>
    <row r="113" spans="1:16" ht="23.25" customHeight="1">
      <c r="A113" s="31" t="s">
        <v>179</v>
      </c>
      <c r="B113" s="32">
        <v>10</v>
      </c>
      <c r="C113" s="32" t="s">
        <v>180</v>
      </c>
      <c r="D113" s="26"/>
      <c r="E113" s="26"/>
      <c r="F113" s="26"/>
      <c r="G113" s="26"/>
      <c r="H113" s="26"/>
      <c r="I113" s="34">
        <f>I114</f>
        <v>416886.8</v>
      </c>
      <c r="J113" s="34">
        <f>J114</f>
        <v>378041.9</v>
      </c>
      <c r="K113" s="81"/>
      <c r="L113" s="81"/>
      <c r="M113" s="16"/>
      <c r="N113" s="81"/>
      <c r="O113" s="3">
        <v>1000</v>
      </c>
      <c r="P113" s="81">
        <v>-2750</v>
      </c>
    </row>
    <row r="114" spans="1:16" ht="18.75">
      <c r="A114" s="24" t="s">
        <v>181</v>
      </c>
      <c r="B114" s="25">
        <v>10</v>
      </c>
      <c r="C114" s="25" t="s">
        <v>182</v>
      </c>
      <c r="D114" s="26"/>
      <c r="E114" s="26"/>
      <c r="F114" s="26"/>
      <c r="G114" s="26"/>
      <c r="H114" s="26"/>
      <c r="I114" s="27">
        <f>I115</f>
        <v>416886.8</v>
      </c>
      <c r="J114" s="27">
        <f>J115</f>
        <v>378041.9</v>
      </c>
      <c r="K114" s="81">
        <v>1900</v>
      </c>
      <c r="L114" s="81"/>
      <c r="N114" s="81"/>
      <c r="O114" s="3">
        <v>1000</v>
      </c>
      <c r="P114" s="81">
        <v>129253.21</v>
      </c>
    </row>
    <row r="115" spans="1:16" ht="24" customHeight="1">
      <c r="A115" s="24" t="s">
        <v>183</v>
      </c>
      <c r="B115" s="25">
        <v>10</v>
      </c>
      <c r="C115" s="25" t="s">
        <v>184</v>
      </c>
      <c r="D115" s="26"/>
      <c r="E115" s="26"/>
      <c r="F115" s="26"/>
      <c r="G115" s="26"/>
      <c r="H115" s="26"/>
      <c r="I115" s="27">
        <v>416886.8</v>
      </c>
      <c r="J115" s="27">
        <v>378041.9</v>
      </c>
      <c r="K115" s="81"/>
      <c r="L115" s="81"/>
      <c r="N115" s="81"/>
      <c r="O115" s="3">
        <v>1000</v>
      </c>
      <c r="P115" s="81">
        <v>129253.21</v>
      </c>
    </row>
    <row r="116" spans="1:16" ht="37.5">
      <c r="A116" s="31" t="s">
        <v>185</v>
      </c>
      <c r="B116" s="32">
        <v>10</v>
      </c>
      <c r="C116" s="32" t="s">
        <v>186</v>
      </c>
      <c r="D116" s="33"/>
      <c r="E116" s="33"/>
      <c r="F116" s="33"/>
      <c r="G116" s="33"/>
      <c r="H116" s="33"/>
      <c r="I116" s="34">
        <f>I117+I119+I120+I121+I122</f>
        <v>160786.3</v>
      </c>
      <c r="J116" s="34">
        <f>J117+J119+J120+J121+J122</f>
        <v>138081.2</v>
      </c>
      <c r="K116" s="81"/>
      <c r="L116" s="81"/>
      <c r="N116" s="81"/>
      <c r="P116" s="81"/>
    </row>
    <row r="117" spans="1:16" ht="69" customHeight="1">
      <c r="A117" s="24" t="s">
        <v>372</v>
      </c>
      <c r="B117" s="32"/>
      <c r="C117" s="76" t="s">
        <v>2</v>
      </c>
      <c r="D117" s="33"/>
      <c r="E117" s="33"/>
      <c r="F117" s="33"/>
      <c r="G117" s="33"/>
      <c r="H117" s="33"/>
      <c r="I117" s="27">
        <v>0</v>
      </c>
      <c r="J117" s="27">
        <v>0</v>
      </c>
      <c r="K117" s="81"/>
      <c r="L117" s="81"/>
      <c r="N117" s="81"/>
      <c r="O117" s="3">
        <v>1000</v>
      </c>
      <c r="P117" s="81">
        <v>15000</v>
      </c>
    </row>
    <row r="118" spans="1:16" ht="75">
      <c r="A118" s="24" t="s">
        <v>0</v>
      </c>
      <c r="B118" s="32"/>
      <c r="C118" s="76" t="s">
        <v>1</v>
      </c>
      <c r="D118" s="33"/>
      <c r="E118" s="33"/>
      <c r="F118" s="33"/>
      <c r="G118" s="33"/>
      <c r="H118" s="33"/>
      <c r="I118" s="27">
        <v>0</v>
      </c>
      <c r="J118" s="27">
        <v>0</v>
      </c>
      <c r="K118" s="81"/>
      <c r="L118" s="81"/>
      <c r="N118" s="81"/>
      <c r="O118" s="3">
        <v>1000</v>
      </c>
      <c r="P118" s="81">
        <v>14000</v>
      </c>
    </row>
    <row r="119" spans="1:16" ht="28.5" customHeight="1">
      <c r="A119" s="24" t="s">
        <v>347</v>
      </c>
      <c r="B119" s="25" t="s">
        <v>71</v>
      </c>
      <c r="C119" s="25" t="s">
        <v>345</v>
      </c>
      <c r="D119" s="26"/>
      <c r="E119" s="26"/>
      <c r="F119" s="26"/>
      <c r="G119" s="26"/>
      <c r="H119" s="26"/>
      <c r="I119" s="27">
        <v>0</v>
      </c>
      <c r="J119" s="27">
        <v>0</v>
      </c>
      <c r="K119" s="81"/>
      <c r="L119" s="81"/>
      <c r="N119" s="81"/>
      <c r="O119" s="3">
        <v>1000</v>
      </c>
      <c r="P119" s="81">
        <v>1000</v>
      </c>
    </row>
    <row r="120" spans="1:16" ht="86.25" customHeight="1">
      <c r="A120" s="24" t="s">
        <v>383</v>
      </c>
      <c r="B120" s="25" t="s">
        <v>71</v>
      </c>
      <c r="C120" s="25" t="s">
        <v>382</v>
      </c>
      <c r="D120" s="26"/>
      <c r="E120" s="26"/>
      <c r="F120" s="26"/>
      <c r="G120" s="26"/>
      <c r="H120" s="26"/>
      <c r="I120" s="27">
        <v>13159</v>
      </c>
      <c r="J120" s="27">
        <v>13158.9</v>
      </c>
      <c r="K120" s="81"/>
      <c r="L120" s="81"/>
      <c r="N120" s="81"/>
      <c r="P120" s="81"/>
    </row>
    <row r="121" spans="1:16" ht="86.25" customHeight="1">
      <c r="A121" s="24" t="s">
        <v>385</v>
      </c>
      <c r="B121" s="25" t="s">
        <v>71</v>
      </c>
      <c r="C121" s="25" t="s">
        <v>384</v>
      </c>
      <c r="D121" s="26"/>
      <c r="E121" s="26"/>
      <c r="F121" s="26"/>
      <c r="G121" s="26"/>
      <c r="H121" s="26"/>
      <c r="I121" s="27">
        <v>66939.1</v>
      </c>
      <c r="J121" s="27">
        <v>66939.1</v>
      </c>
      <c r="K121" s="81"/>
      <c r="L121" s="81"/>
      <c r="N121" s="81"/>
      <c r="P121" s="81"/>
    </row>
    <row r="122" spans="1:16" ht="18.75">
      <c r="A122" s="24" t="s">
        <v>187</v>
      </c>
      <c r="B122" s="25">
        <v>10</v>
      </c>
      <c r="C122" s="25" t="s">
        <v>188</v>
      </c>
      <c r="D122" s="26"/>
      <c r="E122" s="26"/>
      <c r="F122" s="26"/>
      <c r="G122" s="26"/>
      <c r="H122" s="26"/>
      <c r="I122" s="27">
        <f>I123</f>
        <v>80688.2</v>
      </c>
      <c r="J122" s="27">
        <f>J123</f>
        <v>57983.2</v>
      </c>
      <c r="K122" s="81"/>
      <c r="L122" s="81"/>
      <c r="N122" s="81"/>
      <c r="O122" s="3">
        <v>1000</v>
      </c>
      <c r="P122" s="81">
        <v>3000</v>
      </c>
    </row>
    <row r="123" spans="1:16" ht="18.75">
      <c r="A123" s="24" t="s">
        <v>189</v>
      </c>
      <c r="B123" s="25">
        <v>10</v>
      </c>
      <c r="C123" s="25" t="s">
        <v>190</v>
      </c>
      <c r="D123" s="26"/>
      <c r="E123" s="26"/>
      <c r="F123" s="26"/>
      <c r="G123" s="26"/>
      <c r="H123" s="26"/>
      <c r="I123" s="27">
        <v>80688.2</v>
      </c>
      <c r="J123" s="27">
        <v>57983.2</v>
      </c>
      <c r="K123" s="81"/>
      <c r="L123" s="81"/>
      <c r="N123" s="81"/>
      <c r="O123" s="3">
        <v>1000</v>
      </c>
      <c r="P123" s="81">
        <v>79350</v>
      </c>
    </row>
    <row r="124" spans="1:16" ht="21.75" customHeight="1">
      <c r="A124" s="31" t="s">
        <v>191</v>
      </c>
      <c r="B124" s="32">
        <v>10</v>
      </c>
      <c r="C124" s="32" t="s">
        <v>192</v>
      </c>
      <c r="D124" s="33"/>
      <c r="E124" s="33"/>
      <c r="F124" s="33"/>
      <c r="G124" s="33"/>
      <c r="H124" s="33"/>
      <c r="I124" s="34">
        <f>I125+I129+I131+I133+I127</f>
        <v>488447.9</v>
      </c>
      <c r="J124" s="34">
        <f>J125+J129+J131+J133+J127</f>
        <v>488338.6</v>
      </c>
      <c r="K124" s="81"/>
      <c r="L124" s="81"/>
      <c r="N124" s="81"/>
      <c r="P124" s="81"/>
    </row>
    <row r="125" spans="1:16" ht="18.75">
      <c r="A125" s="24" t="s">
        <v>193</v>
      </c>
      <c r="B125" s="25">
        <v>10</v>
      </c>
      <c r="C125" s="25" t="s">
        <v>194</v>
      </c>
      <c r="D125" s="26"/>
      <c r="E125" s="26"/>
      <c r="F125" s="26"/>
      <c r="G125" s="26"/>
      <c r="H125" s="26"/>
      <c r="I125" s="27">
        <f>I126</f>
        <v>1642.4</v>
      </c>
      <c r="J125" s="27">
        <f>J126</f>
        <v>1642.4</v>
      </c>
      <c r="K125" s="81"/>
      <c r="L125" s="81"/>
      <c r="N125" s="81"/>
      <c r="P125" s="81"/>
    </row>
    <row r="126" spans="1:16" ht="37.5">
      <c r="A126" s="24" t="s">
        <v>195</v>
      </c>
      <c r="B126" s="25">
        <v>10</v>
      </c>
      <c r="C126" s="25" t="s">
        <v>196</v>
      </c>
      <c r="D126" s="26"/>
      <c r="E126" s="26"/>
      <c r="F126" s="26"/>
      <c r="G126" s="26"/>
      <c r="H126" s="26"/>
      <c r="I126" s="27">
        <v>1642.4</v>
      </c>
      <c r="J126" s="27">
        <v>1642.4</v>
      </c>
      <c r="K126" s="81"/>
      <c r="L126" s="81"/>
      <c r="N126" s="81"/>
      <c r="O126" s="3">
        <v>1000</v>
      </c>
      <c r="P126" s="81">
        <v>79350</v>
      </c>
    </row>
    <row r="127" spans="1:16" ht="37.5">
      <c r="A127" s="24" t="s">
        <v>322</v>
      </c>
      <c r="B127" s="25" t="s">
        <v>71</v>
      </c>
      <c r="C127" s="25" t="s">
        <v>323</v>
      </c>
      <c r="D127" s="26"/>
      <c r="E127" s="26"/>
      <c r="F127" s="26"/>
      <c r="G127" s="26"/>
      <c r="H127" s="26"/>
      <c r="I127" s="27">
        <f>I128</f>
        <v>0</v>
      </c>
      <c r="J127" s="27">
        <f>J128</f>
        <v>0</v>
      </c>
      <c r="K127" s="81"/>
      <c r="L127" s="81"/>
      <c r="N127" s="81"/>
      <c r="O127" s="3">
        <v>1000</v>
      </c>
      <c r="P127" s="81">
        <v>79350</v>
      </c>
    </row>
    <row r="128" spans="1:16" ht="56.25">
      <c r="A128" s="24" t="s">
        <v>321</v>
      </c>
      <c r="B128" s="25" t="s">
        <v>71</v>
      </c>
      <c r="C128" s="25" t="s">
        <v>324</v>
      </c>
      <c r="D128" s="26"/>
      <c r="E128" s="26"/>
      <c r="F128" s="26"/>
      <c r="G128" s="26"/>
      <c r="H128" s="26"/>
      <c r="I128" s="27">
        <v>0</v>
      </c>
      <c r="J128" s="27">
        <v>0</v>
      </c>
      <c r="K128" s="81"/>
      <c r="L128" s="81"/>
      <c r="N128" s="81">
        <v>530000</v>
      </c>
      <c r="O128" s="3">
        <v>1000</v>
      </c>
      <c r="P128" s="81">
        <v>112970</v>
      </c>
    </row>
    <row r="129" spans="1:16" ht="37.5">
      <c r="A129" s="24" t="s">
        <v>270</v>
      </c>
      <c r="B129" s="25">
        <v>10</v>
      </c>
      <c r="C129" s="25" t="s">
        <v>269</v>
      </c>
      <c r="D129" s="26"/>
      <c r="E129" s="26"/>
      <c r="F129" s="26"/>
      <c r="G129" s="26"/>
      <c r="H129" s="26"/>
      <c r="I129" s="27">
        <f>I130</f>
        <v>72.1</v>
      </c>
      <c r="J129" s="27">
        <f>J130</f>
        <v>72.1</v>
      </c>
      <c r="K129" s="81"/>
      <c r="L129" s="81"/>
      <c r="N129" s="81">
        <v>530000</v>
      </c>
      <c r="O129" s="3">
        <v>1000</v>
      </c>
      <c r="P129" s="81">
        <v>112970</v>
      </c>
    </row>
    <row r="130" spans="1:16" ht="37.5">
      <c r="A130" s="24" t="s">
        <v>268</v>
      </c>
      <c r="B130" s="25">
        <v>10</v>
      </c>
      <c r="C130" s="25" t="s">
        <v>271</v>
      </c>
      <c r="D130" s="26"/>
      <c r="E130" s="26"/>
      <c r="F130" s="26"/>
      <c r="G130" s="26"/>
      <c r="H130" s="26"/>
      <c r="I130" s="27">
        <v>72.1</v>
      </c>
      <c r="J130" s="27">
        <v>72.1</v>
      </c>
      <c r="K130" s="81"/>
      <c r="L130" s="81"/>
      <c r="N130" s="82">
        <v>593000</v>
      </c>
      <c r="O130" s="3">
        <v>1000</v>
      </c>
      <c r="P130" s="82">
        <v>206739.61</v>
      </c>
    </row>
    <row r="131" spans="1:16" ht="22.5" customHeight="1">
      <c r="A131" s="24" t="s">
        <v>421</v>
      </c>
      <c r="B131" s="25">
        <v>10</v>
      </c>
      <c r="C131" s="25" t="s">
        <v>415</v>
      </c>
      <c r="D131" s="26"/>
      <c r="E131" s="26"/>
      <c r="F131" s="26"/>
      <c r="G131" s="26"/>
      <c r="H131" s="26"/>
      <c r="I131" s="27">
        <f>I132</f>
        <v>2436</v>
      </c>
      <c r="J131" s="27">
        <f>J132</f>
        <v>2436</v>
      </c>
      <c r="K131" s="81"/>
      <c r="L131" s="81"/>
      <c r="N131" s="81"/>
      <c r="O131" s="3">
        <v>1000</v>
      </c>
      <c r="P131" s="81">
        <v>206739.61</v>
      </c>
    </row>
    <row r="132" spans="1:16" ht="23.25" customHeight="1">
      <c r="A132" s="24" t="s">
        <v>421</v>
      </c>
      <c r="B132" s="25">
        <v>10</v>
      </c>
      <c r="C132" s="25" t="s">
        <v>416</v>
      </c>
      <c r="D132" s="26"/>
      <c r="E132" s="26"/>
      <c r="F132" s="26"/>
      <c r="G132" s="26"/>
      <c r="H132" s="26"/>
      <c r="I132" s="27">
        <v>2436</v>
      </c>
      <c r="J132" s="27">
        <v>2436</v>
      </c>
      <c r="K132" s="81"/>
      <c r="L132" s="81"/>
      <c r="N132" s="81"/>
      <c r="O132" s="3">
        <v>1000</v>
      </c>
      <c r="P132" s="81">
        <v>206739.61</v>
      </c>
    </row>
    <row r="133" spans="1:16" ht="18.75">
      <c r="A133" s="24" t="s">
        <v>197</v>
      </c>
      <c r="B133" s="25">
        <v>10</v>
      </c>
      <c r="C133" s="25" t="s">
        <v>198</v>
      </c>
      <c r="D133" s="26"/>
      <c r="E133" s="26"/>
      <c r="F133" s="26"/>
      <c r="G133" s="26"/>
      <c r="H133" s="26"/>
      <c r="I133" s="27">
        <f>I134</f>
        <v>484297.4</v>
      </c>
      <c r="J133" s="27">
        <f>J134</f>
        <v>484188.1</v>
      </c>
      <c r="K133" s="81"/>
      <c r="L133" s="81"/>
      <c r="N133" s="81">
        <v>593000</v>
      </c>
      <c r="O133" s="3">
        <v>1000</v>
      </c>
      <c r="P133" s="81"/>
    </row>
    <row r="134" spans="1:16" ht="18.75">
      <c r="A134" s="24" t="s">
        <v>199</v>
      </c>
      <c r="B134" s="25">
        <v>10</v>
      </c>
      <c r="C134" s="25" t="s">
        <v>200</v>
      </c>
      <c r="D134" s="26"/>
      <c r="E134" s="26"/>
      <c r="F134" s="26"/>
      <c r="G134" s="26"/>
      <c r="H134" s="26"/>
      <c r="I134" s="27">
        <v>484297.4</v>
      </c>
      <c r="J134" s="27">
        <v>484188.1</v>
      </c>
      <c r="K134" s="81"/>
      <c r="L134" s="81"/>
      <c r="N134" s="81">
        <v>593000</v>
      </c>
      <c r="O134" s="3">
        <v>1000</v>
      </c>
      <c r="P134" s="81"/>
    </row>
    <row r="135" spans="1:16" ht="18.75">
      <c r="A135" s="31" t="s">
        <v>201</v>
      </c>
      <c r="B135" s="32">
        <v>10</v>
      </c>
      <c r="C135" s="32" t="s">
        <v>202</v>
      </c>
      <c r="D135" s="33"/>
      <c r="E135" s="33"/>
      <c r="F135" s="33"/>
      <c r="G135" s="33"/>
      <c r="H135" s="33"/>
      <c r="I135" s="34">
        <f>I136+I139+I138</f>
        <v>426969.1</v>
      </c>
      <c r="J135" s="34">
        <f>J136+J139+J138</f>
        <v>423194.1</v>
      </c>
      <c r="K135" s="81"/>
      <c r="L135" s="81"/>
      <c r="N135" s="82"/>
      <c r="O135" s="3">
        <v>1000</v>
      </c>
      <c r="P135" s="82">
        <v>-62145</v>
      </c>
    </row>
    <row r="136" spans="1:16" ht="56.25">
      <c r="A136" s="24" t="s">
        <v>203</v>
      </c>
      <c r="B136" s="25">
        <v>10</v>
      </c>
      <c r="C136" s="25" t="s">
        <v>204</v>
      </c>
      <c r="D136" s="26"/>
      <c r="E136" s="26"/>
      <c r="F136" s="26"/>
      <c r="G136" s="26"/>
      <c r="H136" s="26"/>
      <c r="I136" s="27">
        <f>I137</f>
        <v>59737.5</v>
      </c>
      <c r="J136" s="27">
        <f>J137</f>
        <v>56012.5</v>
      </c>
      <c r="K136" s="81"/>
      <c r="L136" s="81"/>
      <c r="N136" s="81"/>
      <c r="O136" s="3">
        <v>1000</v>
      </c>
      <c r="P136" s="81">
        <v>-62145</v>
      </c>
    </row>
    <row r="137" spans="1:16" ht="56.25">
      <c r="A137" s="24" t="s">
        <v>205</v>
      </c>
      <c r="B137" s="25">
        <v>10</v>
      </c>
      <c r="C137" s="25" t="s">
        <v>206</v>
      </c>
      <c r="D137" s="26"/>
      <c r="E137" s="26"/>
      <c r="F137" s="26"/>
      <c r="G137" s="26"/>
      <c r="H137" s="26"/>
      <c r="I137" s="27">
        <v>59737.5</v>
      </c>
      <c r="J137" s="27">
        <v>56012.5</v>
      </c>
      <c r="K137" s="81"/>
      <c r="L137" s="81"/>
      <c r="N137" s="81"/>
      <c r="P137" s="81"/>
    </row>
    <row r="138" spans="1:16" ht="56.25">
      <c r="A138" s="24" t="s">
        <v>391</v>
      </c>
      <c r="B138" s="25">
        <v>10</v>
      </c>
      <c r="C138" s="25" t="s">
        <v>390</v>
      </c>
      <c r="D138" s="26"/>
      <c r="E138" s="26"/>
      <c r="F138" s="26"/>
      <c r="G138" s="26"/>
      <c r="H138" s="26"/>
      <c r="I138" s="27">
        <v>0</v>
      </c>
      <c r="J138" s="27">
        <v>0</v>
      </c>
      <c r="K138" s="81"/>
      <c r="L138" s="81"/>
      <c r="N138" s="81"/>
      <c r="P138" s="81"/>
    </row>
    <row r="139" spans="1:16" ht="18.75">
      <c r="A139" s="24" t="s">
        <v>207</v>
      </c>
      <c r="B139" s="25">
        <v>10</v>
      </c>
      <c r="C139" s="25" t="s">
        <v>208</v>
      </c>
      <c r="D139" s="26"/>
      <c r="E139" s="26"/>
      <c r="F139" s="26"/>
      <c r="G139" s="26"/>
      <c r="H139" s="26"/>
      <c r="I139" s="27">
        <f>I140</f>
        <v>367231.6</v>
      </c>
      <c r="J139" s="27">
        <f>J140</f>
        <v>367181.6</v>
      </c>
      <c r="K139" s="81"/>
      <c r="L139" s="81"/>
      <c r="N139" s="81"/>
      <c r="P139" s="81"/>
    </row>
    <row r="140" spans="1:16" ht="23.25" customHeight="1">
      <c r="A140" s="24" t="s">
        <v>209</v>
      </c>
      <c r="B140" s="25">
        <v>10</v>
      </c>
      <c r="C140" s="25" t="s">
        <v>210</v>
      </c>
      <c r="D140" s="26"/>
      <c r="E140" s="26"/>
      <c r="F140" s="26"/>
      <c r="G140" s="26"/>
      <c r="H140" s="26"/>
      <c r="I140" s="27">
        <v>367231.6</v>
      </c>
      <c r="J140" s="27">
        <v>367181.6</v>
      </c>
      <c r="K140" s="81"/>
      <c r="L140" s="81"/>
      <c r="N140" s="81"/>
      <c r="P140" s="81"/>
    </row>
    <row r="141" spans="1:16" ht="93.75">
      <c r="A141" s="31" t="s">
        <v>325</v>
      </c>
      <c r="B141" s="32">
        <v>10</v>
      </c>
      <c r="C141" s="32" t="s">
        <v>333</v>
      </c>
      <c r="D141" s="33" t="s">
        <v>326</v>
      </c>
      <c r="E141" s="33"/>
      <c r="F141" s="33"/>
      <c r="G141" s="33"/>
      <c r="H141" s="33"/>
      <c r="I141" s="34">
        <f>I142</f>
        <v>13727.800000000001</v>
      </c>
      <c r="J141" s="34">
        <f>J142</f>
        <v>14079.6</v>
      </c>
      <c r="K141" s="81"/>
      <c r="L141" s="81"/>
      <c r="N141" s="81"/>
      <c r="P141" s="81"/>
    </row>
    <row r="142" spans="1:16" ht="37.5">
      <c r="A142" s="24" t="s">
        <v>327</v>
      </c>
      <c r="B142" s="25">
        <v>10</v>
      </c>
      <c r="C142" s="25" t="s">
        <v>334</v>
      </c>
      <c r="D142" s="26" t="s">
        <v>328</v>
      </c>
      <c r="E142" s="26"/>
      <c r="F142" s="26"/>
      <c r="G142" s="26"/>
      <c r="H142" s="26"/>
      <c r="I142" s="27">
        <f>I143</f>
        <v>13727.800000000001</v>
      </c>
      <c r="J142" s="27">
        <f>J143</f>
        <v>14079.6</v>
      </c>
      <c r="K142" s="81"/>
      <c r="L142" s="81"/>
      <c r="N142" s="81"/>
      <c r="P142" s="81"/>
    </row>
    <row r="143" spans="1:16" ht="37.5">
      <c r="A143" s="24" t="s">
        <v>329</v>
      </c>
      <c r="B143" s="25">
        <v>10</v>
      </c>
      <c r="C143" s="25" t="s">
        <v>335</v>
      </c>
      <c r="D143" s="26" t="s">
        <v>330</v>
      </c>
      <c r="E143" s="26"/>
      <c r="F143" s="26"/>
      <c r="G143" s="26"/>
      <c r="H143" s="26"/>
      <c r="I143" s="27">
        <f>I144+I145+I146</f>
        <v>13727.800000000001</v>
      </c>
      <c r="J143" s="27">
        <f>J144+J145+J146</f>
        <v>14079.6</v>
      </c>
      <c r="K143" s="81"/>
      <c r="L143" s="81"/>
      <c r="N143" s="81"/>
      <c r="P143" s="81"/>
    </row>
    <row r="144" spans="1:16" ht="37.5">
      <c r="A144" s="24" t="s">
        <v>359</v>
      </c>
      <c r="B144" s="25">
        <v>10</v>
      </c>
      <c r="C144" s="25" t="s">
        <v>358</v>
      </c>
      <c r="D144" s="26" t="s">
        <v>332</v>
      </c>
      <c r="E144" s="26"/>
      <c r="F144" s="26"/>
      <c r="G144" s="26"/>
      <c r="H144" s="26"/>
      <c r="I144" s="27">
        <v>127.7</v>
      </c>
      <c r="J144" s="27">
        <v>464.5</v>
      </c>
      <c r="K144" s="81"/>
      <c r="L144" s="81"/>
      <c r="N144" s="81"/>
      <c r="P144" s="81"/>
    </row>
    <row r="145" spans="1:16" ht="37.5">
      <c r="A145" s="96" t="s">
        <v>408</v>
      </c>
      <c r="B145" s="97" t="s">
        <v>393</v>
      </c>
      <c r="C145" s="98" t="s">
        <v>417</v>
      </c>
      <c r="D145" s="26"/>
      <c r="E145" s="26"/>
      <c r="F145" s="26"/>
      <c r="G145" s="26"/>
      <c r="H145" s="26"/>
      <c r="I145" s="27">
        <v>0</v>
      </c>
      <c r="J145" s="27">
        <v>15</v>
      </c>
      <c r="K145" s="81"/>
      <c r="L145" s="81"/>
      <c r="N145" s="81"/>
      <c r="P145" s="81"/>
    </row>
    <row r="146" spans="1:16" ht="37.5">
      <c r="A146" s="24" t="s">
        <v>331</v>
      </c>
      <c r="B146" s="25"/>
      <c r="C146" s="25" t="s">
        <v>336</v>
      </c>
      <c r="D146" s="26"/>
      <c r="E146" s="26"/>
      <c r="F146" s="26"/>
      <c r="G146" s="26"/>
      <c r="H146" s="26"/>
      <c r="I146" s="27">
        <v>13600.1</v>
      </c>
      <c r="J146" s="27">
        <v>13600.1</v>
      </c>
      <c r="K146" s="81"/>
      <c r="L146" s="81"/>
      <c r="N146" s="81"/>
      <c r="P146" s="81"/>
    </row>
    <row r="147" spans="1:16" ht="37.5">
      <c r="A147" s="31" t="s">
        <v>174</v>
      </c>
      <c r="B147" s="32" t="s">
        <v>71</v>
      </c>
      <c r="C147" s="32" t="s">
        <v>272</v>
      </c>
      <c r="D147" s="33"/>
      <c r="E147" s="33"/>
      <c r="F147" s="33"/>
      <c r="G147" s="33"/>
      <c r="H147" s="33"/>
      <c r="I147" s="34">
        <f>I148</f>
        <v>-16711.5</v>
      </c>
      <c r="J147" s="34">
        <f>J148</f>
        <v>-16711.5</v>
      </c>
      <c r="K147" s="81">
        <v>206692499.8</v>
      </c>
      <c r="L147" s="81"/>
      <c r="N147" s="82">
        <v>1069442820</v>
      </c>
      <c r="O147" s="3">
        <v>1000</v>
      </c>
      <c r="P147" s="82">
        <v>509822197.06</v>
      </c>
    </row>
    <row r="148" spans="1:16" ht="37.5">
      <c r="A148" s="24" t="s">
        <v>273</v>
      </c>
      <c r="B148" s="25">
        <v>10</v>
      </c>
      <c r="C148" s="25" t="s">
        <v>274</v>
      </c>
      <c r="D148" s="26"/>
      <c r="E148" s="26"/>
      <c r="F148" s="26"/>
      <c r="G148" s="26"/>
      <c r="H148" s="26"/>
      <c r="I148" s="27">
        <v>-16711.5</v>
      </c>
      <c r="J148" s="27">
        <v>-16711.5</v>
      </c>
      <c r="K148" s="81">
        <v>206692499.8</v>
      </c>
      <c r="L148" s="81"/>
      <c r="N148" s="81">
        <v>1069442820</v>
      </c>
      <c r="O148" s="3">
        <v>1000</v>
      </c>
      <c r="P148" s="81">
        <v>509822197.06</v>
      </c>
    </row>
    <row r="149" spans="1:17" ht="20.25">
      <c r="A149" s="61" t="s">
        <v>217</v>
      </c>
      <c r="B149" s="62" t="s">
        <v>71</v>
      </c>
      <c r="C149" s="32" t="s">
        <v>218</v>
      </c>
      <c r="D149" s="63"/>
      <c r="E149" s="63"/>
      <c r="F149" s="63"/>
      <c r="G149" s="63"/>
      <c r="H149" s="63"/>
      <c r="I149" s="64">
        <f>I16+I111</f>
        <v>1597218.7000000002</v>
      </c>
      <c r="J149" s="64">
        <f>J16+J111</f>
        <v>1535260.0999999999</v>
      </c>
      <c r="K149" s="81">
        <v>205995100</v>
      </c>
      <c r="L149" s="81"/>
      <c r="N149" s="81">
        <v>386049200</v>
      </c>
      <c r="O149" s="3">
        <v>1000</v>
      </c>
      <c r="P149" s="81">
        <v>176955600</v>
      </c>
      <c r="Q149" s="16"/>
    </row>
    <row r="150" spans="1:16" ht="18.75">
      <c r="A150" s="24" t="s">
        <v>211</v>
      </c>
      <c r="B150" s="25" t="s">
        <v>71</v>
      </c>
      <c r="C150" s="25" t="s">
        <v>212</v>
      </c>
      <c r="D150" s="26">
        <v>1493897920</v>
      </c>
      <c r="E150" s="26">
        <v>1493897920</v>
      </c>
      <c r="F150" s="26"/>
      <c r="G150" s="26"/>
      <c r="H150" s="26"/>
      <c r="I150" s="27">
        <f>I111</f>
        <v>1490106.4000000001</v>
      </c>
      <c r="J150" s="27">
        <f>J111</f>
        <v>1425023.9</v>
      </c>
      <c r="K150" s="81">
        <v>205995100</v>
      </c>
      <c r="L150" s="81"/>
      <c r="N150" s="81">
        <v>386049200</v>
      </c>
      <c r="O150" s="3">
        <v>1000</v>
      </c>
      <c r="P150" s="81">
        <v>176955600</v>
      </c>
    </row>
    <row r="151" spans="1:16" ht="21" customHeight="1">
      <c r="A151" s="24" t="s">
        <v>213</v>
      </c>
      <c r="B151" s="25" t="s">
        <v>71</v>
      </c>
      <c r="C151" s="25" t="s">
        <v>214</v>
      </c>
      <c r="D151" s="26">
        <v>1493897920</v>
      </c>
      <c r="E151" s="26">
        <v>1493897920</v>
      </c>
      <c r="F151" s="26"/>
      <c r="G151" s="26"/>
      <c r="H151" s="26"/>
      <c r="I151" s="27">
        <f>I150</f>
        <v>1490106.4000000001</v>
      </c>
      <c r="J151" s="27">
        <f>J150</f>
        <v>1425023.9</v>
      </c>
      <c r="K151" s="81"/>
      <c r="L151" s="81"/>
      <c r="N151" s="81">
        <v>386049200</v>
      </c>
      <c r="O151" s="3">
        <v>1000</v>
      </c>
      <c r="P151" s="81">
        <v>176955600</v>
      </c>
    </row>
    <row r="152" spans="1:16" ht="20.25">
      <c r="A152" s="65" t="s">
        <v>72</v>
      </c>
      <c r="B152" s="25"/>
      <c r="C152" s="25"/>
      <c r="D152" s="26"/>
      <c r="E152" s="26"/>
      <c r="F152" s="26"/>
      <c r="G152" s="26"/>
      <c r="H152" s="26"/>
      <c r="I152" s="28"/>
      <c r="J152" s="28"/>
      <c r="K152" s="81"/>
      <c r="L152" s="81"/>
      <c r="N152" s="81">
        <v>5198500</v>
      </c>
      <c r="O152" s="3">
        <v>1000</v>
      </c>
      <c r="P152" s="81">
        <v>2317316.75</v>
      </c>
    </row>
    <row r="153" spans="1:16" ht="18.75">
      <c r="A153" s="31" t="s">
        <v>215</v>
      </c>
      <c r="B153" s="32">
        <v>200</v>
      </c>
      <c r="C153" s="32" t="s">
        <v>77</v>
      </c>
      <c r="D153" s="33">
        <v>162786806.27</v>
      </c>
      <c r="E153" s="33">
        <v>162786806.27</v>
      </c>
      <c r="F153" s="33"/>
      <c r="G153" s="33"/>
      <c r="H153" s="33"/>
      <c r="I153" s="34">
        <f>I154+I155+I156+I158+I159+I160+I161+I157</f>
        <v>135568.6</v>
      </c>
      <c r="J153" s="34">
        <f>J154+J155+J156+J158+J159+J160+J161+J157</f>
        <v>118143.59999999999</v>
      </c>
      <c r="K153" s="81"/>
      <c r="L153" s="81"/>
      <c r="N153" s="81">
        <v>5198500</v>
      </c>
      <c r="O153" s="3">
        <v>1000</v>
      </c>
      <c r="P153" s="81">
        <v>2317316.75</v>
      </c>
    </row>
    <row r="154" spans="1:16" ht="37.5">
      <c r="A154" s="24" t="s">
        <v>3</v>
      </c>
      <c r="B154" s="25">
        <v>200</v>
      </c>
      <c r="C154" s="25" t="s">
        <v>78</v>
      </c>
      <c r="D154" s="26">
        <v>9892700</v>
      </c>
      <c r="E154" s="26">
        <v>9892700</v>
      </c>
      <c r="F154" s="26"/>
      <c r="G154" s="26"/>
      <c r="H154" s="26"/>
      <c r="I154" s="27">
        <v>3722.6</v>
      </c>
      <c r="J154" s="27">
        <v>3665.2</v>
      </c>
      <c r="K154" s="81"/>
      <c r="L154" s="81"/>
      <c r="N154" s="81"/>
      <c r="P154" s="81"/>
    </row>
    <row r="155" spans="1:16" ht="37.5">
      <c r="A155" s="24" t="s">
        <v>4</v>
      </c>
      <c r="B155" s="25">
        <v>200</v>
      </c>
      <c r="C155" s="25" t="s">
        <v>79</v>
      </c>
      <c r="D155" s="26">
        <v>2376200</v>
      </c>
      <c r="E155" s="26">
        <v>2376200</v>
      </c>
      <c r="F155" s="26"/>
      <c r="G155" s="26"/>
      <c r="H155" s="26"/>
      <c r="I155" s="27">
        <v>3281.2</v>
      </c>
      <c r="J155" s="27">
        <v>3265.8</v>
      </c>
      <c r="K155" s="81"/>
      <c r="L155" s="81"/>
      <c r="N155" s="81">
        <v>5198500</v>
      </c>
      <c r="O155" s="3">
        <v>1000</v>
      </c>
      <c r="P155" s="81">
        <v>2317316.75</v>
      </c>
    </row>
    <row r="156" spans="1:16" ht="38.25" customHeight="1">
      <c r="A156" s="24" t="s">
        <v>5</v>
      </c>
      <c r="B156" s="25">
        <v>200</v>
      </c>
      <c r="C156" s="25" t="s">
        <v>80</v>
      </c>
      <c r="D156" s="26">
        <v>81424875</v>
      </c>
      <c r="E156" s="26">
        <v>81424875</v>
      </c>
      <c r="F156" s="26"/>
      <c r="G156" s="26"/>
      <c r="H156" s="26"/>
      <c r="I156" s="27">
        <v>77073.2</v>
      </c>
      <c r="J156" s="73">
        <v>71840.8</v>
      </c>
      <c r="K156" s="81">
        <v>235300</v>
      </c>
      <c r="L156" s="81"/>
      <c r="N156" s="81">
        <v>23754600</v>
      </c>
      <c r="O156" s="3">
        <v>1000</v>
      </c>
      <c r="P156" s="81">
        <v>13950825</v>
      </c>
    </row>
    <row r="157" spans="1:16" ht="18.75">
      <c r="A157" s="24" t="s">
        <v>337</v>
      </c>
      <c r="B157" s="25">
        <v>200</v>
      </c>
      <c r="C157" s="25" t="s">
        <v>339</v>
      </c>
      <c r="D157" s="26" t="s">
        <v>338</v>
      </c>
      <c r="E157" s="26"/>
      <c r="F157" s="26"/>
      <c r="G157" s="26"/>
      <c r="H157" s="26"/>
      <c r="I157" s="27">
        <v>0</v>
      </c>
      <c r="J157" s="27">
        <v>0</v>
      </c>
      <c r="K157" s="81"/>
      <c r="L157" s="81"/>
      <c r="N157" s="81">
        <v>1808000</v>
      </c>
      <c r="O157" s="3">
        <v>1000</v>
      </c>
      <c r="P157" s="81">
        <v>717500</v>
      </c>
    </row>
    <row r="158" spans="1:16" ht="37.5">
      <c r="A158" s="24" t="s">
        <v>275</v>
      </c>
      <c r="B158" s="25">
        <v>200</v>
      </c>
      <c r="C158" s="25" t="s">
        <v>216</v>
      </c>
      <c r="D158" s="26">
        <v>3500</v>
      </c>
      <c r="E158" s="26">
        <v>3500</v>
      </c>
      <c r="F158" s="26"/>
      <c r="G158" s="26"/>
      <c r="H158" s="26"/>
      <c r="I158" s="27">
        <v>29393.7</v>
      </c>
      <c r="J158" s="27">
        <v>28235.6</v>
      </c>
      <c r="K158" s="81"/>
      <c r="L158" s="81"/>
      <c r="N158" s="81">
        <v>1808000</v>
      </c>
      <c r="O158" s="3">
        <v>1000</v>
      </c>
      <c r="P158" s="81">
        <v>717500</v>
      </c>
    </row>
    <row r="159" spans="1:16" ht="18.75">
      <c r="A159" s="24" t="s">
        <v>6</v>
      </c>
      <c r="B159" s="25">
        <v>200</v>
      </c>
      <c r="C159" s="25" t="s">
        <v>81</v>
      </c>
      <c r="D159" s="26">
        <v>4389400</v>
      </c>
      <c r="E159" s="26">
        <v>4389400</v>
      </c>
      <c r="F159" s="26"/>
      <c r="G159" s="26"/>
      <c r="H159" s="26"/>
      <c r="I159" s="27">
        <v>2474.9</v>
      </c>
      <c r="J159" s="27">
        <v>2474.9</v>
      </c>
      <c r="K159" s="81"/>
      <c r="L159" s="81"/>
      <c r="N159" s="81">
        <v>3500</v>
      </c>
      <c r="O159" s="3">
        <v>1000</v>
      </c>
      <c r="P159" s="81"/>
    </row>
    <row r="160" spans="1:16" ht="18.75">
      <c r="A160" s="24" t="s">
        <v>7</v>
      </c>
      <c r="B160" s="25">
        <v>200</v>
      </c>
      <c r="C160" s="25" t="s">
        <v>276</v>
      </c>
      <c r="D160" s="26">
        <v>5459931.27</v>
      </c>
      <c r="E160" s="26">
        <v>5459931.27</v>
      </c>
      <c r="F160" s="26"/>
      <c r="G160" s="26"/>
      <c r="H160" s="26"/>
      <c r="I160" s="27">
        <v>7956.3</v>
      </c>
      <c r="J160" s="27"/>
      <c r="K160" s="81"/>
      <c r="L160" s="81"/>
      <c r="N160" s="81"/>
      <c r="P160" s="81"/>
    </row>
    <row r="161" spans="1:16" ht="18.75">
      <c r="A161" s="24" t="s">
        <v>8</v>
      </c>
      <c r="B161" s="25">
        <v>200</v>
      </c>
      <c r="C161" s="25" t="s">
        <v>277</v>
      </c>
      <c r="D161" s="26">
        <v>59240200</v>
      </c>
      <c r="E161" s="26">
        <v>59240200</v>
      </c>
      <c r="F161" s="26"/>
      <c r="G161" s="26"/>
      <c r="H161" s="26"/>
      <c r="I161" s="27">
        <v>11666.7</v>
      </c>
      <c r="J161" s="27">
        <v>8661.3</v>
      </c>
      <c r="K161" s="82"/>
      <c r="L161" s="82"/>
      <c r="N161" s="82"/>
      <c r="O161" s="6"/>
      <c r="P161" s="82"/>
    </row>
    <row r="162" spans="1:16" ht="19.5" customHeight="1">
      <c r="A162" s="31" t="s">
        <v>278</v>
      </c>
      <c r="B162" s="32">
        <v>200</v>
      </c>
      <c r="C162" s="32" t="s">
        <v>279</v>
      </c>
      <c r="D162" s="33">
        <v>23220000</v>
      </c>
      <c r="E162" s="33">
        <v>23220000</v>
      </c>
      <c r="F162" s="33"/>
      <c r="G162" s="33"/>
      <c r="H162" s="33"/>
      <c r="I162" s="34">
        <f>I163</f>
        <v>72.1</v>
      </c>
      <c r="J162" s="34">
        <f>J163</f>
        <v>72.1</v>
      </c>
      <c r="K162" s="81"/>
      <c r="L162" s="81"/>
      <c r="N162" s="81"/>
      <c r="P162" s="81"/>
    </row>
    <row r="163" spans="1:16" ht="18.75">
      <c r="A163" s="24" t="s">
        <v>280</v>
      </c>
      <c r="B163" s="25" t="s">
        <v>75</v>
      </c>
      <c r="C163" s="25" t="s">
        <v>281</v>
      </c>
      <c r="D163" s="26"/>
      <c r="E163" s="26"/>
      <c r="F163" s="26"/>
      <c r="G163" s="26"/>
      <c r="H163" s="26"/>
      <c r="I163" s="27">
        <v>72.1</v>
      </c>
      <c r="J163" s="27">
        <v>72.1</v>
      </c>
      <c r="K163" s="81"/>
      <c r="L163" s="81"/>
      <c r="N163" s="81">
        <v>3500</v>
      </c>
      <c r="O163" s="3">
        <v>1000</v>
      </c>
      <c r="P163" s="81"/>
    </row>
    <row r="164" spans="1:20" s="6" customFormat="1" ht="18.75">
      <c r="A164" s="31" t="s">
        <v>282</v>
      </c>
      <c r="B164" s="32" t="s">
        <v>75</v>
      </c>
      <c r="C164" s="32" t="s">
        <v>283</v>
      </c>
      <c r="D164" s="33"/>
      <c r="E164" s="33"/>
      <c r="F164" s="33"/>
      <c r="G164" s="33"/>
      <c r="H164" s="33"/>
      <c r="I164" s="34">
        <f>I165+I166</f>
        <v>1647.4</v>
      </c>
      <c r="J164" s="34">
        <f>J165+J166</f>
        <v>1642.4</v>
      </c>
      <c r="K164" s="81"/>
      <c r="L164" s="81"/>
      <c r="N164" s="81"/>
      <c r="O164" s="3"/>
      <c r="P164" s="81"/>
      <c r="T164" s="91"/>
    </row>
    <row r="165" spans="1:16" ht="18.75">
      <c r="A165" s="24" t="s">
        <v>284</v>
      </c>
      <c r="B165" s="25" t="s">
        <v>75</v>
      </c>
      <c r="C165" s="25" t="s">
        <v>285</v>
      </c>
      <c r="D165" s="26"/>
      <c r="E165" s="26"/>
      <c r="F165" s="26"/>
      <c r="G165" s="26"/>
      <c r="H165" s="26"/>
      <c r="I165" s="27">
        <v>1642.4</v>
      </c>
      <c r="J165" s="27">
        <v>1642.4</v>
      </c>
      <c r="K165" s="81"/>
      <c r="L165" s="81"/>
      <c r="N165" s="81">
        <v>3500</v>
      </c>
      <c r="O165" s="3">
        <v>1000</v>
      </c>
      <c r="P165" s="81"/>
    </row>
    <row r="166" spans="1:16" ht="19.5" customHeight="1">
      <c r="A166" s="24" t="s">
        <v>386</v>
      </c>
      <c r="B166" s="25" t="s">
        <v>75</v>
      </c>
      <c r="C166" s="25" t="s">
        <v>387</v>
      </c>
      <c r="D166" s="26"/>
      <c r="E166" s="26"/>
      <c r="F166" s="26"/>
      <c r="G166" s="26"/>
      <c r="H166" s="26"/>
      <c r="I166" s="27">
        <v>5</v>
      </c>
      <c r="J166" s="27">
        <v>0</v>
      </c>
      <c r="K166" s="81"/>
      <c r="L166" s="81"/>
      <c r="N166" s="81"/>
      <c r="P166" s="81"/>
    </row>
    <row r="167" spans="1:16" ht="18.75">
      <c r="A167" s="31" t="s">
        <v>11</v>
      </c>
      <c r="B167" s="32">
        <v>200</v>
      </c>
      <c r="C167" s="32" t="s">
        <v>82</v>
      </c>
      <c r="D167" s="33">
        <v>23220000</v>
      </c>
      <c r="E167" s="33">
        <v>23220000</v>
      </c>
      <c r="F167" s="33"/>
      <c r="G167" s="33"/>
      <c r="H167" s="33"/>
      <c r="I167" s="34">
        <f>I168+I169+I170+I171</f>
        <v>97896.4</v>
      </c>
      <c r="J167" s="34">
        <f>J168+J169+J170+J171</f>
        <v>93309.1</v>
      </c>
      <c r="K167" s="81"/>
      <c r="L167" s="81"/>
      <c r="N167" s="81">
        <v>2434700</v>
      </c>
      <c r="O167" s="3">
        <v>1000</v>
      </c>
      <c r="P167" s="81">
        <v>1291025</v>
      </c>
    </row>
    <row r="168" spans="1:16" ht="18.75">
      <c r="A168" s="24" t="s">
        <v>286</v>
      </c>
      <c r="B168" s="25" t="s">
        <v>75</v>
      </c>
      <c r="C168" s="25" t="s">
        <v>287</v>
      </c>
      <c r="D168" s="26"/>
      <c r="E168" s="26"/>
      <c r="F168" s="26"/>
      <c r="G168" s="26"/>
      <c r="H168" s="26"/>
      <c r="I168" s="27">
        <v>10499.9</v>
      </c>
      <c r="J168" s="27">
        <v>10499.9</v>
      </c>
      <c r="K168" s="81"/>
      <c r="L168" s="81"/>
      <c r="N168" s="81">
        <v>2434700</v>
      </c>
      <c r="O168" s="3">
        <v>1000</v>
      </c>
      <c r="P168" s="81">
        <v>1291025</v>
      </c>
    </row>
    <row r="169" spans="1:16" ht="18.75">
      <c r="A169" s="24" t="s">
        <v>12</v>
      </c>
      <c r="B169" s="25">
        <v>200</v>
      </c>
      <c r="C169" s="25" t="s">
        <v>83</v>
      </c>
      <c r="D169" s="26">
        <v>6802000</v>
      </c>
      <c r="E169" s="26">
        <v>6802000</v>
      </c>
      <c r="F169" s="26"/>
      <c r="G169" s="26"/>
      <c r="H169" s="26"/>
      <c r="I169" s="27">
        <v>8645.1</v>
      </c>
      <c r="J169" s="27">
        <v>8645</v>
      </c>
      <c r="K169" s="81"/>
      <c r="L169" s="81"/>
      <c r="N169" s="81">
        <v>268800</v>
      </c>
      <c r="O169" s="3">
        <v>1000</v>
      </c>
      <c r="P169" s="81">
        <v>90000</v>
      </c>
    </row>
    <row r="170" spans="1:16" ht="18.75">
      <c r="A170" s="24" t="s">
        <v>13</v>
      </c>
      <c r="B170" s="25">
        <v>200</v>
      </c>
      <c r="C170" s="25" t="s">
        <v>84</v>
      </c>
      <c r="D170" s="26">
        <v>4353500</v>
      </c>
      <c r="E170" s="26">
        <v>4353500</v>
      </c>
      <c r="F170" s="26"/>
      <c r="G170" s="26"/>
      <c r="H170" s="26"/>
      <c r="I170" s="27">
        <v>17657.5</v>
      </c>
      <c r="J170" s="27">
        <v>17106</v>
      </c>
      <c r="K170" s="81"/>
      <c r="L170" s="81"/>
      <c r="N170" s="81">
        <v>268800</v>
      </c>
      <c r="O170" s="3">
        <v>1000</v>
      </c>
      <c r="P170" s="81">
        <v>90000</v>
      </c>
    </row>
    <row r="171" spans="1:16" ht="18.75">
      <c r="A171" s="24" t="s">
        <v>14</v>
      </c>
      <c r="B171" s="25">
        <v>200</v>
      </c>
      <c r="C171" s="25" t="s">
        <v>85</v>
      </c>
      <c r="D171" s="26">
        <v>7160500</v>
      </c>
      <c r="E171" s="26">
        <v>7160500</v>
      </c>
      <c r="F171" s="26"/>
      <c r="G171" s="26"/>
      <c r="H171" s="26"/>
      <c r="I171" s="27">
        <v>61093.9</v>
      </c>
      <c r="J171" s="27">
        <v>57058.2</v>
      </c>
      <c r="K171" s="81"/>
      <c r="L171" s="81"/>
      <c r="N171" s="81">
        <v>19239600</v>
      </c>
      <c r="O171" s="3">
        <v>1000</v>
      </c>
      <c r="P171" s="81">
        <v>11852300</v>
      </c>
    </row>
    <row r="172" spans="1:20" ht="18.75">
      <c r="A172" s="31" t="s">
        <v>21</v>
      </c>
      <c r="B172" s="32">
        <v>200</v>
      </c>
      <c r="C172" s="32" t="s">
        <v>86</v>
      </c>
      <c r="D172" s="33">
        <v>451617600</v>
      </c>
      <c r="E172" s="33">
        <v>451617600</v>
      </c>
      <c r="F172" s="33"/>
      <c r="G172" s="33"/>
      <c r="H172" s="33"/>
      <c r="I172" s="34">
        <f>I173+I174+I175</f>
        <v>670841.1</v>
      </c>
      <c r="J172" s="34">
        <f>J173+J174+J175</f>
        <v>646050.3</v>
      </c>
      <c r="K172" s="81"/>
      <c r="L172" s="81"/>
      <c r="N172" s="81">
        <v>19239600</v>
      </c>
      <c r="O172" s="3">
        <v>1000</v>
      </c>
      <c r="P172" s="81">
        <v>11852300</v>
      </c>
      <c r="T172" s="92"/>
    </row>
    <row r="173" spans="1:16" ht="18.75">
      <c r="A173" s="24" t="s">
        <v>22</v>
      </c>
      <c r="B173" s="25">
        <v>200</v>
      </c>
      <c r="C173" s="25" t="s">
        <v>87</v>
      </c>
      <c r="D173" s="26">
        <v>20656000</v>
      </c>
      <c r="E173" s="26">
        <v>20656000</v>
      </c>
      <c r="F173" s="26"/>
      <c r="G173" s="26"/>
      <c r="H173" s="26"/>
      <c r="I173" s="27">
        <v>164824.5</v>
      </c>
      <c r="J173" s="27">
        <v>153046.6</v>
      </c>
      <c r="K173" s="81"/>
      <c r="L173" s="81"/>
      <c r="N173" s="81"/>
      <c r="P173" s="81"/>
    </row>
    <row r="174" spans="1:16" ht="18.75">
      <c r="A174" s="24" t="s">
        <v>23</v>
      </c>
      <c r="B174" s="25">
        <v>200</v>
      </c>
      <c r="C174" s="25" t="s">
        <v>88</v>
      </c>
      <c r="D174" s="26">
        <v>405204100</v>
      </c>
      <c r="E174" s="26">
        <v>405204100</v>
      </c>
      <c r="F174" s="26"/>
      <c r="G174" s="26"/>
      <c r="H174" s="26"/>
      <c r="I174" s="27">
        <v>470145.7</v>
      </c>
      <c r="J174" s="27">
        <v>470145.7</v>
      </c>
      <c r="K174" s="81">
        <v>462099.8</v>
      </c>
      <c r="L174" s="81"/>
      <c r="M174" s="72"/>
      <c r="N174" s="81">
        <v>654440520</v>
      </c>
      <c r="O174" s="3">
        <v>1000</v>
      </c>
      <c r="P174" s="81">
        <v>316598455.31</v>
      </c>
    </row>
    <row r="175" spans="1:16" ht="18.75">
      <c r="A175" s="24" t="s">
        <v>24</v>
      </c>
      <c r="B175" s="25">
        <v>200</v>
      </c>
      <c r="C175" s="25" t="s">
        <v>89</v>
      </c>
      <c r="D175" s="26">
        <v>25757500</v>
      </c>
      <c r="E175" s="26">
        <v>25757500</v>
      </c>
      <c r="F175" s="26"/>
      <c r="G175" s="26"/>
      <c r="H175" s="26"/>
      <c r="I175" s="27">
        <v>35870.9</v>
      </c>
      <c r="J175" s="27">
        <v>22858</v>
      </c>
      <c r="K175" s="81"/>
      <c r="L175" s="81"/>
      <c r="N175" s="81">
        <v>429193400</v>
      </c>
      <c r="O175" s="3">
        <v>1000</v>
      </c>
      <c r="P175" s="81">
        <v>209110400.76</v>
      </c>
    </row>
    <row r="176" spans="1:16" ht="18.75">
      <c r="A176" s="31" t="s">
        <v>25</v>
      </c>
      <c r="B176" s="32">
        <v>200</v>
      </c>
      <c r="C176" s="32" t="s">
        <v>90</v>
      </c>
      <c r="D176" s="33">
        <v>423379973.63</v>
      </c>
      <c r="E176" s="33">
        <v>423379973.63</v>
      </c>
      <c r="F176" s="33"/>
      <c r="G176" s="33"/>
      <c r="H176" s="33"/>
      <c r="I176" s="34">
        <f>I177+I178+I179+I180</f>
        <v>557525.7</v>
      </c>
      <c r="J176" s="34">
        <f>J177+J178+J179+J180</f>
        <v>528106.2999999999</v>
      </c>
      <c r="K176" s="81"/>
      <c r="L176" s="81"/>
      <c r="N176" s="81">
        <v>429193400</v>
      </c>
      <c r="O176" s="3">
        <v>1000</v>
      </c>
      <c r="P176" s="81">
        <v>209110400.76</v>
      </c>
    </row>
    <row r="177" spans="1:16" ht="18.75">
      <c r="A177" s="24" t="s">
        <v>26</v>
      </c>
      <c r="B177" s="25">
        <v>200</v>
      </c>
      <c r="C177" s="25" t="s">
        <v>91</v>
      </c>
      <c r="D177" s="26">
        <v>42309290.8</v>
      </c>
      <c r="E177" s="26">
        <v>42309290.8</v>
      </c>
      <c r="F177" s="26"/>
      <c r="G177" s="26"/>
      <c r="H177" s="26"/>
      <c r="I177" s="27">
        <v>50501.4</v>
      </c>
      <c r="J177" s="27">
        <v>48679.2</v>
      </c>
      <c r="K177" s="81">
        <v>462099.8</v>
      </c>
      <c r="L177" s="81"/>
      <c r="N177" s="81">
        <v>225247120</v>
      </c>
      <c r="O177" s="3">
        <v>1000</v>
      </c>
      <c r="P177" s="81">
        <v>107488054.55</v>
      </c>
    </row>
    <row r="178" spans="1:16" ht="18.75">
      <c r="A178" s="24" t="s">
        <v>27</v>
      </c>
      <c r="B178" s="25">
        <v>200</v>
      </c>
      <c r="C178" s="25" t="s">
        <v>92</v>
      </c>
      <c r="D178" s="26">
        <v>373949982.83</v>
      </c>
      <c r="E178" s="26">
        <v>373949982.83</v>
      </c>
      <c r="F178" s="26"/>
      <c r="G178" s="26"/>
      <c r="H178" s="26"/>
      <c r="I178" s="27">
        <v>499002.7</v>
      </c>
      <c r="J178" s="27">
        <v>471603</v>
      </c>
      <c r="K178" s="81"/>
      <c r="L178" s="81"/>
      <c r="N178" s="81">
        <v>225247120</v>
      </c>
      <c r="O178" s="3">
        <v>1000</v>
      </c>
      <c r="P178" s="81">
        <v>107488054.55</v>
      </c>
    </row>
    <row r="179" spans="1:16" ht="18.75">
      <c r="A179" s="24" t="s">
        <v>28</v>
      </c>
      <c r="B179" s="25">
        <v>200</v>
      </c>
      <c r="C179" s="25" t="s">
        <v>93</v>
      </c>
      <c r="D179" s="26">
        <v>300000</v>
      </c>
      <c r="E179" s="26">
        <v>300000</v>
      </c>
      <c r="F179" s="26"/>
      <c r="G179" s="26"/>
      <c r="H179" s="26"/>
      <c r="I179" s="27">
        <v>6111.6</v>
      </c>
      <c r="J179" s="27">
        <v>6016.9</v>
      </c>
      <c r="K179" s="81"/>
      <c r="L179" s="81"/>
      <c r="N179" s="82">
        <v>1155296320</v>
      </c>
      <c r="O179" s="3">
        <v>1000</v>
      </c>
      <c r="P179" s="82">
        <v>548655587.98</v>
      </c>
    </row>
    <row r="180" spans="1:16" ht="18.75">
      <c r="A180" s="24" t="s">
        <v>29</v>
      </c>
      <c r="B180" s="25">
        <v>200</v>
      </c>
      <c r="C180" s="25" t="s">
        <v>94</v>
      </c>
      <c r="D180" s="26">
        <v>6820700</v>
      </c>
      <c r="E180" s="26">
        <v>6820700</v>
      </c>
      <c r="F180" s="26"/>
      <c r="G180" s="26"/>
      <c r="H180" s="26"/>
      <c r="I180" s="27">
        <v>1910</v>
      </c>
      <c r="J180" s="27">
        <v>1807.2</v>
      </c>
      <c r="K180" s="81">
        <v>206692499.8</v>
      </c>
      <c r="L180" s="81"/>
      <c r="N180" s="81">
        <v>1069442820</v>
      </c>
      <c r="O180" s="3">
        <v>1000</v>
      </c>
      <c r="P180" s="81">
        <v>509822197.06</v>
      </c>
    </row>
    <row r="181" spans="1:17" ht="18.75">
      <c r="A181" s="31" t="s">
        <v>288</v>
      </c>
      <c r="B181" s="32">
        <v>200</v>
      </c>
      <c r="C181" s="32" t="s">
        <v>95</v>
      </c>
      <c r="D181" s="33">
        <v>68439052.1</v>
      </c>
      <c r="E181" s="33">
        <v>68439052.1</v>
      </c>
      <c r="F181" s="33"/>
      <c r="G181" s="33"/>
      <c r="H181" s="33"/>
      <c r="I181" s="34">
        <f>I182</f>
        <v>88800.2</v>
      </c>
      <c r="J181" s="34">
        <f>J182</f>
        <v>86674.4</v>
      </c>
      <c r="K181" s="81">
        <v>216090660.15</v>
      </c>
      <c r="L181" s="81"/>
      <c r="N181" s="81">
        <v>1167763995</v>
      </c>
      <c r="O181" s="3">
        <v>1000</v>
      </c>
      <c r="Q181" s="16"/>
    </row>
    <row r="182" spans="1:16" ht="18.75">
      <c r="A182" s="24" t="s">
        <v>30</v>
      </c>
      <c r="B182" s="25">
        <v>200</v>
      </c>
      <c r="C182" s="25" t="s">
        <v>96</v>
      </c>
      <c r="D182" s="26">
        <v>68439052.1</v>
      </c>
      <c r="E182" s="26">
        <v>68439052.1</v>
      </c>
      <c r="F182" s="26"/>
      <c r="G182" s="26"/>
      <c r="H182" s="26"/>
      <c r="I182" s="27">
        <v>88800.2</v>
      </c>
      <c r="J182" s="27">
        <v>86674.4</v>
      </c>
      <c r="K182" s="81">
        <v>6913552.85</v>
      </c>
      <c r="L182" s="81"/>
      <c r="N182" s="81">
        <v>144847706.27</v>
      </c>
      <c r="O182" s="3">
        <v>1000</v>
      </c>
      <c r="P182" s="82">
        <v>54204964.21</v>
      </c>
    </row>
    <row r="183" spans="1:16" ht="18.75">
      <c r="A183" s="31" t="s">
        <v>36</v>
      </c>
      <c r="B183" s="32">
        <v>200</v>
      </c>
      <c r="C183" s="32" t="s">
        <v>97</v>
      </c>
      <c r="D183" s="33">
        <v>49113863</v>
      </c>
      <c r="E183" s="33">
        <v>49113863</v>
      </c>
      <c r="F183" s="33"/>
      <c r="G183" s="33"/>
      <c r="H183" s="33"/>
      <c r="I183" s="34">
        <f>I184+I185+I186+I187</f>
        <v>54589.7</v>
      </c>
      <c r="J183" s="34">
        <f>J184+J185+J186+J187</f>
        <v>51433</v>
      </c>
      <c r="K183" s="81">
        <v>6913552.85</v>
      </c>
      <c r="L183" s="81"/>
      <c r="N183" s="81">
        <v>141102432.27</v>
      </c>
      <c r="O183" s="3">
        <v>1000</v>
      </c>
      <c r="P183" s="81">
        <v>52921120.12</v>
      </c>
    </row>
    <row r="184" spans="1:16" ht="18.75">
      <c r="A184" s="24" t="s">
        <v>37</v>
      </c>
      <c r="B184" s="25">
        <v>200</v>
      </c>
      <c r="C184" s="25" t="s">
        <v>98</v>
      </c>
      <c r="D184" s="26">
        <v>1656600</v>
      </c>
      <c r="E184" s="26">
        <v>1656600</v>
      </c>
      <c r="F184" s="26"/>
      <c r="G184" s="26"/>
      <c r="H184" s="26"/>
      <c r="I184" s="27">
        <v>3670.4</v>
      </c>
      <c r="J184" s="27">
        <v>3566.9</v>
      </c>
      <c r="K184" s="81">
        <v>4306551.88</v>
      </c>
      <c r="L184" s="81"/>
      <c r="N184" s="81">
        <v>72322744.27</v>
      </c>
      <c r="O184" s="3">
        <v>1000</v>
      </c>
      <c r="P184" s="81">
        <v>33345580.47</v>
      </c>
    </row>
    <row r="185" spans="1:16" ht="18.75">
      <c r="A185" s="24" t="s">
        <v>38</v>
      </c>
      <c r="B185" s="25">
        <v>200</v>
      </c>
      <c r="C185" s="25" t="s">
        <v>99</v>
      </c>
      <c r="D185" s="26">
        <v>18874800</v>
      </c>
      <c r="E185" s="26">
        <v>18874800</v>
      </c>
      <c r="F185" s="26"/>
      <c r="G185" s="26"/>
      <c r="H185" s="26"/>
      <c r="I185" s="27">
        <v>14509.1</v>
      </c>
      <c r="J185" s="27">
        <v>12498.8</v>
      </c>
      <c r="K185" s="81">
        <v>3226819.36</v>
      </c>
      <c r="L185" s="81"/>
      <c r="N185" s="81">
        <v>55548202</v>
      </c>
      <c r="O185" s="3">
        <v>1000</v>
      </c>
      <c r="P185" s="81">
        <v>24302415.7</v>
      </c>
    </row>
    <row r="186" spans="1:16" ht="18.75">
      <c r="A186" s="24" t="s">
        <v>39</v>
      </c>
      <c r="B186" s="25">
        <v>200</v>
      </c>
      <c r="C186" s="25" t="s">
        <v>100</v>
      </c>
      <c r="D186" s="26">
        <v>268800</v>
      </c>
      <c r="E186" s="26">
        <v>268800</v>
      </c>
      <c r="F186" s="26"/>
      <c r="G186" s="26"/>
      <c r="H186" s="26"/>
      <c r="I186" s="27">
        <v>1296.6</v>
      </c>
      <c r="J186" s="27">
        <v>1229.5</v>
      </c>
      <c r="K186" s="83">
        <f>K183+K185</f>
        <v>10140372.209999999</v>
      </c>
      <c r="L186" s="84">
        <f>L183+L185</f>
        <v>0</v>
      </c>
      <c r="N186" s="86">
        <v>1069442820</v>
      </c>
      <c r="O186" s="3">
        <v>1000</v>
      </c>
      <c r="P186" s="81">
        <v>509822197.06</v>
      </c>
    </row>
    <row r="187" spans="1:16" ht="18.75">
      <c r="A187" s="24" t="s">
        <v>40</v>
      </c>
      <c r="B187" s="25">
        <v>200</v>
      </c>
      <c r="C187" s="25" t="s">
        <v>101</v>
      </c>
      <c r="D187" s="26">
        <v>28313663</v>
      </c>
      <c r="E187" s="26">
        <v>28313663</v>
      </c>
      <c r="F187" s="26"/>
      <c r="G187" s="26"/>
      <c r="H187" s="26"/>
      <c r="I187" s="27">
        <v>35113.6</v>
      </c>
      <c r="J187" s="27">
        <v>34137.8</v>
      </c>
      <c r="K187" s="81"/>
      <c r="L187" s="81"/>
      <c r="N187" s="81"/>
      <c r="P187" s="81"/>
    </row>
    <row r="188" spans="1:16" ht="18.75">
      <c r="A188" s="31" t="s">
        <v>35</v>
      </c>
      <c r="B188" s="32">
        <v>200</v>
      </c>
      <c r="C188" s="32" t="s">
        <v>289</v>
      </c>
      <c r="D188" s="33">
        <v>7145800</v>
      </c>
      <c r="E188" s="33">
        <v>7145800</v>
      </c>
      <c r="F188" s="33"/>
      <c r="G188" s="33"/>
      <c r="H188" s="33"/>
      <c r="I188" s="34">
        <f>I189+I190</f>
        <v>39804</v>
      </c>
      <c r="J188" s="34">
        <f>J189+J190</f>
        <v>39026.1</v>
      </c>
      <c r="K188" s="81"/>
      <c r="L188" s="81"/>
      <c r="N188" s="81"/>
      <c r="P188" s="81"/>
    </row>
    <row r="189" spans="1:17" ht="18.75">
      <c r="A189" s="24" t="s">
        <v>290</v>
      </c>
      <c r="B189" s="38" t="s">
        <v>75</v>
      </c>
      <c r="C189" s="38" t="s">
        <v>291</v>
      </c>
      <c r="D189" s="39"/>
      <c r="E189" s="39"/>
      <c r="F189" s="39"/>
      <c r="G189" s="39"/>
      <c r="H189" s="39"/>
      <c r="I189" s="40">
        <v>38610.5</v>
      </c>
      <c r="J189" s="40">
        <v>37832.6</v>
      </c>
      <c r="K189" s="82"/>
      <c r="L189" s="82"/>
      <c r="M189" s="17"/>
      <c r="N189" s="82"/>
      <c r="O189" s="6"/>
      <c r="P189" s="82"/>
      <c r="Q189" s="16"/>
    </row>
    <row r="190" spans="1:16" ht="18.75">
      <c r="A190" s="41" t="s">
        <v>292</v>
      </c>
      <c r="B190" s="38" t="s">
        <v>75</v>
      </c>
      <c r="C190" s="38" t="s">
        <v>293</v>
      </c>
      <c r="D190" s="39"/>
      <c r="E190" s="39"/>
      <c r="F190" s="39"/>
      <c r="G190" s="39"/>
      <c r="H190" s="39"/>
      <c r="I190" s="40">
        <v>1193.5</v>
      </c>
      <c r="J190" s="40">
        <v>1193.5</v>
      </c>
      <c r="K190" s="81"/>
      <c r="L190" s="81"/>
      <c r="N190" s="81"/>
      <c r="P190" s="81"/>
    </row>
    <row r="191" spans="1:16" ht="18.75" hidden="1">
      <c r="A191" s="42" t="s">
        <v>294</v>
      </c>
      <c r="B191" s="43" t="s">
        <v>75</v>
      </c>
      <c r="C191" s="43" t="s">
        <v>296</v>
      </c>
      <c r="D191" s="44"/>
      <c r="E191" s="44"/>
      <c r="F191" s="44"/>
      <c r="G191" s="44"/>
      <c r="H191" s="44"/>
      <c r="I191" s="34">
        <f>I192</f>
        <v>0</v>
      </c>
      <c r="J191" s="34">
        <f>J192</f>
        <v>0</v>
      </c>
      <c r="K191" s="81">
        <v>326400</v>
      </c>
      <c r="L191" s="81"/>
      <c r="N191" s="81">
        <v>7410642.27</v>
      </c>
      <c r="O191" s="3">
        <v>1000</v>
      </c>
      <c r="P191" s="81">
        <v>4287019.2</v>
      </c>
    </row>
    <row r="192" spans="1:20" s="6" customFormat="1" ht="18.75" hidden="1">
      <c r="A192" s="41" t="s">
        <v>295</v>
      </c>
      <c r="B192" s="38" t="s">
        <v>75</v>
      </c>
      <c r="C192" s="38" t="s">
        <v>297</v>
      </c>
      <c r="D192" s="39"/>
      <c r="E192" s="39"/>
      <c r="F192" s="39"/>
      <c r="G192" s="39"/>
      <c r="H192" s="39"/>
      <c r="I192" s="40">
        <v>0</v>
      </c>
      <c r="J192" s="40">
        <v>0</v>
      </c>
      <c r="K192" s="81">
        <v>753332.52</v>
      </c>
      <c r="L192" s="81"/>
      <c r="N192" s="81">
        <v>9363900</v>
      </c>
      <c r="O192" s="3">
        <v>1000</v>
      </c>
      <c r="P192" s="81">
        <v>4756145.57</v>
      </c>
      <c r="T192" s="91"/>
    </row>
    <row r="193" spans="1:16" ht="20.25">
      <c r="A193" s="66" t="s">
        <v>74</v>
      </c>
      <c r="B193" s="43" t="s">
        <v>75</v>
      </c>
      <c r="C193" s="67" t="s">
        <v>76</v>
      </c>
      <c r="D193" s="68"/>
      <c r="E193" s="68"/>
      <c r="F193" s="68"/>
      <c r="G193" s="68"/>
      <c r="H193" s="68"/>
      <c r="I193" s="69">
        <f>I153+I162+I164+I167+I172+I176+I181+I183+I188+I191</f>
        <v>1646745.1999999997</v>
      </c>
      <c r="J193" s="69">
        <f>J153+J162+J164+J167+J172+J176+J181+J183+J188+J191</f>
        <v>1564457.2999999998</v>
      </c>
      <c r="K193" s="81">
        <v>2534436.97</v>
      </c>
      <c r="L193" s="81"/>
      <c r="M193" s="16"/>
      <c r="N193" s="81">
        <v>62596798.77</v>
      </c>
      <c r="O193" s="3">
        <v>1000</v>
      </c>
      <c r="P193" s="81">
        <v>17179721.83</v>
      </c>
    </row>
    <row r="194" spans="1:20" ht="18.75">
      <c r="A194" s="45" t="s">
        <v>41</v>
      </c>
      <c r="B194" s="32" t="s">
        <v>31</v>
      </c>
      <c r="C194" s="32" t="s">
        <v>102</v>
      </c>
      <c r="D194" s="33"/>
      <c r="E194" s="33"/>
      <c r="F194" s="33"/>
      <c r="G194" s="33"/>
      <c r="H194" s="33"/>
      <c r="I194" s="46">
        <f>I149-I193</f>
        <v>-49526.499999999534</v>
      </c>
      <c r="J194" s="46">
        <f>J149-J193</f>
        <v>-29197.199999999953</v>
      </c>
      <c r="K194" s="81"/>
      <c r="L194" s="81"/>
      <c r="N194" s="81"/>
      <c r="P194" s="81"/>
      <c r="T194" s="100"/>
    </row>
    <row r="195" spans="1:16" ht="18.75">
      <c r="A195" s="37" t="s">
        <v>73</v>
      </c>
      <c r="B195" s="25"/>
      <c r="C195" s="25"/>
      <c r="D195" s="36"/>
      <c r="E195" s="36"/>
      <c r="F195" s="36"/>
      <c r="G195" s="36"/>
      <c r="H195" s="36"/>
      <c r="I195" s="47"/>
      <c r="J195" s="48"/>
      <c r="K195" s="81"/>
      <c r="L195" s="81"/>
      <c r="N195" s="81"/>
      <c r="P195" s="81"/>
    </row>
    <row r="196" spans="1:16" ht="18.75">
      <c r="A196" s="31" t="s">
        <v>42</v>
      </c>
      <c r="B196" s="32">
        <v>500</v>
      </c>
      <c r="C196" s="32" t="s">
        <v>43</v>
      </c>
      <c r="D196" s="33">
        <v>12534175</v>
      </c>
      <c r="E196" s="33">
        <v>12534175</v>
      </c>
      <c r="F196" s="33"/>
      <c r="G196" s="33"/>
      <c r="H196" s="33"/>
      <c r="I196" s="49">
        <f>I197+I201</f>
        <v>49526.5</v>
      </c>
      <c r="J196" s="49">
        <f>J197+J201</f>
        <v>29197.199999999953</v>
      </c>
      <c r="K196" s="81"/>
      <c r="L196" s="81"/>
      <c r="N196" s="81"/>
      <c r="P196" s="81"/>
    </row>
    <row r="197" spans="1:16" ht="18.75">
      <c r="A197" s="24" t="s">
        <v>360</v>
      </c>
      <c r="B197" s="32" t="s">
        <v>365</v>
      </c>
      <c r="C197" s="32" t="s">
        <v>366</v>
      </c>
      <c r="D197" s="33"/>
      <c r="E197" s="33"/>
      <c r="F197" s="33"/>
      <c r="G197" s="33"/>
      <c r="H197" s="33"/>
      <c r="I197" s="49">
        <f>I198+I199</f>
        <v>4800</v>
      </c>
      <c r="J197" s="49">
        <f>J198+J199</f>
        <v>4800</v>
      </c>
      <c r="K197" s="81"/>
      <c r="L197" s="81"/>
      <c r="N197" s="81"/>
      <c r="P197" s="81"/>
    </row>
    <row r="198" spans="1:16" ht="37.5">
      <c r="A198" s="24" t="s">
        <v>388</v>
      </c>
      <c r="B198" s="32" t="s">
        <v>365</v>
      </c>
      <c r="C198" s="25" t="s">
        <v>389</v>
      </c>
      <c r="D198" s="33"/>
      <c r="E198" s="33"/>
      <c r="F198" s="33"/>
      <c r="G198" s="33"/>
      <c r="H198" s="33"/>
      <c r="I198" s="40">
        <v>16500</v>
      </c>
      <c r="J198" s="40">
        <v>16500</v>
      </c>
      <c r="K198" s="81"/>
      <c r="L198" s="81"/>
      <c r="N198" s="81"/>
      <c r="P198" s="81"/>
    </row>
    <row r="199" spans="1:19" ht="37.5">
      <c r="A199" s="24" t="s">
        <v>361</v>
      </c>
      <c r="B199" s="25" t="s">
        <v>365</v>
      </c>
      <c r="C199" s="25" t="s">
        <v>367</v>
      </c>
      <c r="D199" s="26"/>
      <c r="E199" s="26"/>
      <c r="F199" s="26"/>
      <c r="G199" s="26"/>
      <c r="H199" s="26"/>
      <c r="I199" s="40">
        <f>I200</f>
        <v>-11700</v>
      </c>
      <c r="J199" s="40">
        <f aca="true" t="shared" si="3" ref="J199:S199">J200</f>
        <v>-11700</v>
      </c>
      <c r="K199" s="40">
        <f t="shared" si="3"/>
        <v>0</v>
      </c>
      <c r="L199" s="40">
        <f t="shared" si="3"/>
        <v>0</v>
      </c>
      <c r="M199" s="40">
        <f t="shared" si="3"/>
        <v>0</v>
      </c>
      <c r="N199" s="40">
        <f t="shared" si="3"/>
        <v>0</v>
      </c>
      <c r="O199" s="40">
        <f t="shared" si="3"/>
        <v>0</v>
      </c>
      <c r="P199" s="40">
        <f t="shared" si="3"/>
        <v>0</v>
      </c>
      <c r="Q199" s="40">
        <f t="shared" si="3"/>
        <v>0</v>
      </c>
      <c r="R199" s="40">
        <f t="shared" si="3"/>
        <v>0</v>
      </c>
      <c r="S199" s="40">
        <f t="shared" si="3"/>
        <v>0</v>
      </c>
    </row>
    <row r="200" spans="1:16" ht="37.5">
      <c r="A200" s="24" t="s">
        <v>362</v>
      </c>
      <c r="B200" s="25" t="s">
        <v>365</v>
      </c>
      <c r="C200" s="25" t="s">
        <v>368</v>
      </c>
      <c r="D200" s="26"/>
      <c r="E200" s="26"/>
      <c r="F200" s="26"/>
      <c r="G200" s="26"/>
      <c r="H200" s="26"/>
      <c r="I200" s="40">
        <v>-11700</v>
      </c>
      <c r="J200" s="40">
        <v>-11700</v>
      </c>
      <c r="K200" s="81"/>
      <c r="L200" s="81"/>
      <c r="N200" s="81"/>
      <c r="P200" s="81"/>
    </row>
    <row r="201" spans="1:16" ht="18.75">
      <c r="A201" s="31" t="s">
        <v>44</v>
      </c>
      <c r="B201" s="32">
        <v>700</v>
      </c>
      <c r="C201" s="32" t="s">
        <v>45</v>
      </c>
      <c r="D201" s="33">
        <v>12534175</v>
      </c>
      <c r="E201" s="33">
        <v>12534175</v>
      </c>
      <c r="F201" s="33"/>
      <c r="G201" s="33"/>
      <c r="H201" s="33"/>
      <c r="I201" s="49">
        <f>I202+I206</f>
        <v>44726.5</v>
      </c>
      <c r="J201" s="49">
        <f>J202+J206</f>
        <v>24397.199999999953</v>
      </c>
      <c r="K201" s="81"/>
      <c r="L201" s="81"/>
      <c r="N201" s="81"/>
      <c r="P201" s="81"/>
    </row>
    <row r="202" spans="1:16" ht="18.75">
      <c r="A202" s="24" t="s">
        <v>46</v>
      </c>
      <c r="B202" s="25" t="s">
        <v>363</v>
      </c>
      <c r="C202" s="25" t="s">
        <v>47</v>
      </c>
      <c r="D202" s="26">
        <v>-1174365520</v>
      </c>
      <c r="E202" s="26">
        <v>-1174365520</v>
      </c>
      <c r="F202" s="26"/>
      <c r="G202" s="26"/>
      <c r="H202" s="26"/>
      <c r="I202" s="40">
        <v>-1613718.7</v>
      </c>
      <c r="J202" s="40">
        <v>-1603868.6</v>
      </c>
      <c r="K202" s="81"/>
      <c r="L202" s="81"/>
      <c r="N202" s="81"/>
      <c r="P202" s="81"/>
    </row>
    <row r="203" spans="1:16" ht="18.75">
      <c r="A203" s="24" t="s">
        <v>48</v>
      </c>
      <c r="B203" s="25">
        <v>710</v>
      </c>
      <c r="C203" s="25" t="s">
        <v>49</v>
      </c>
      <c r="D203" s="26">
        <v>-1174365520</v>
      </c>
      <c r="E203" s="26">
        <v>-1174365520</v>
      </c>
      <c r="F203" s="26"/>
      <c r="G203" s="26"/>
      <c r="H203" s="26"/>
      <c r="I203" s="40">
        <v>-1613718.7</v>
      </c>
      <c r="J203" s="40">
        <v>-1603868.6</v>
      </c>
      <c r="K203" s="81"/>
      <c r="L203" s="81"/>
      <c r="N203" s="81"/>
      <c r="P203" s="81"/>
    </row>
    <row r="204" spans="1:16" ht="18.75">
      <c r="A204" s="24" t="s">
        <v>50</v>
      </c>
      <c r="B204" s="25">
        <v>710</v>
      </c>
      <c r="C204" s="25" t="s">
        <v>51</v>
      </c>
      <c r="D204" s="26">
        <v>-1174365520</v>
      </c>
      <c r="E204" s="26">
        <v>-1174365520</v>
      </c>
      <c r="F204" s="26"/>
      <c r="G204" s="26"/>
      <c r="H204" s="26"/>
      <c r="I204" s="40">
        <v>-1613718.7</v>
      </c>
      <c r="J204" s="40">
        <v>-1603868.6</v>
      </c>
      <c r="K204" s="81">
        <v>96700</v>
      </c>
      <c r="L204" s="81"/>
      <c r="N204" s="81">
        <v>1684210.57</v>
      </c>
      <c r="O204" s="3">
        <v>1000</v>
      </c>
      <c r="P204" s="81">
        <v>1279636.37</v>
      </c>
    </row>
    <row r="205" spans="1:16" ht="18.75">
      <c r="A205" s="24" t="s">
        <v>52</v>
      </c>
      <c r="B205" s="25">
        <v>710</v>
      </c>
      <c r="C205" s="25" t="s">
        <v>53</v>
      </c>
      <c r="D205" s="26">
        <v>-726102920</v>
      </c>
      <c r="E205" s="26">
        <v>-726102920</v>
      </c>
      <c r="F205" s="26"/>
      <c r="G205" s="26"/>
      <c r="H205" s="26"/>
      <c r="I205" s="40">
        <v>-1613718.7</v>
      </c>
      <c r="J205" s="40">
        <v>-1603868.6</v>
      </c>
      <c r="K205" s="81">
        <v>2436273.49</v>
      </c>
      <c r="L205" s="81"/>
      <c r="N205" s="81">
        <v>34024600</v>
      </c>
      <c r="O205" s="3">
        <v>1000</v>
      </c>
      <c r="P205" s="81">
        <v>6122858.22</v>
      </c>
    </row>
    <row r="206" spans="1:16" ht="18.75">
      <c r="A206" s="24" t="s">
        <v>54</v>
      </c>
      <c r="B206" s="25" t="s">
        <v>364</v>
      </c>
      <c r="C206" s="25" t="s">
        <v>55</v>
      </c>
      <c r="D206" s="26">
        <v>1186899695</v>
      </c>
      <c r="E206" s="26">
        <v>1186899695</v>
      </c>
      <c r="F206" s="26"/>
      <c r="G206" s="26"/>
      <c r="H206" s="26"/>
      <c r="I206" s="40">
        <v>1658445.2</v>
      </c>
      <c r="J206" s="40">
        <v>1628265.8</v>
      </c>
      <c r="K206" s="81"/>
      <c r="L206" s="81"/>
      <c r="N206" s="81">
        <v>3000</v>
      </c>
      <c r="O206" s="3">
        <v>1000</v>
      </c>
      <c r="P206" s="81">
        <v>3000</v>
      </c>
    </row>
    <row r="207" spans="1:16" ht="18.75">
      <c r="A207" s="24" t="s">
        <v>56</v>
      </c>
      <c r="B207" s="25">
        <v>720</v>
      </c>
      <c r="C207" s="25" t="s">
        <v>57</v>
      </c>
      <c r="D207" s="26">
        <v>1186899695</v>
      </c>
      <c r="E207" s="26">
        <v>1186899695</v>
      </c>
      <c r="F207" s="26"/>
      <c r="G207" s="26"/>
      <c r="H207" s="26"/>
      <c r="I207" s="40">
        <v>1658445.2</v>
      </c>
      <c r="J207" s="40">
        <v>1628265.8</v>
      </c>
      <c r="K207" s="81">
        <v>947.48</v>
      </c>
      <c r="L207" s="81"/>
      <c r="N207" s="81">
        <v>14375500</v>
      </c>
      <c r="O207" s="3">
        <v>1000</v>
      </c>
      <c r="P207" s="81">
        <v>4698533.49</v>
      </c>
    </row>
    <row r="208" spans="1:16" ht="18.75">
      <c r="A208" s="24" t="s">
        <v>58</v>
      </c>
      <c r="B208" s="25">
        <v>720</v>
      </c>
      <c r="C208" s="25" t="s">
        <v>59</v>
      </c>
      <c r="D208" s="26">
        <v>1186899695</v>
      </c>
      <c r="E208" s="26">
        <v>1186899695</v>
      </c>
      <c r="F208" s="26"/>
      <c r="G208" s="26"/>
      <c r="H208" s="26"/>
      <c r="I208" s="40">
        <v>1658445.2</v>
      </c>
      <c r="J208" s="40">
        <v>1628265.8</v>
      </c>
      <c r="K208" s="81">
        <v>516</v>
      </c>
      <c r="L208" s="81"/>
      <c r="N208" s="81">
        <v>10184288.2</v>
      </c>
      <c r="O208" s="3">
        <v>1000</v>
      </c>
      <c r="P208" s="81">
        <v>3583335.28</v>
      </c>
    </row>
    <row r="209" spans="1:16" ht="18.75">
      <c r="A209" s="24" t="s">
        <v>60</v>
      </c>
      <c r="B209" s="25">
        <v>720</v>
      </c>
      <c r="C209" s="25" t="s">
        <v>61</v>
      </c>
      <c r="D209" s="26">
        <v>1167763995</v>
      </c>
      <c r="E209" s="26">
        <v>1167763995</v>
      </c>
      <c r="F209" s="26"/>
      <c r="G209" s="26"/>
      <c r="H209" s="26"/>
      <c r="I209" s="40">
        <v>1658445.2</v>
      </c>
      <c r="J209" s="40">
        <v>1628265.8</v>
      </c>
      <c r="K209" s="81"/>
      <c r="L209" s="81"/>
      <c r="N209" s="81">
        <v>1156200</v>
      </c>
      <c r="O209" s="3">
        <v>1000</v>
      </c>
      <c r="P209" s="81">
        <v>800000</v>
      </c>
    </row>
    <row r="210" spans="1:16" ht="18.75">
      <c r="A210" s="24" t="s">
        <v>211</v>
      </c>
      <c r="B210" s="25">
        <v>750</v>
      </c>
      <c r="C210" s="25" t="s">
        <v>62</v>
      </c>
      <c r="D210" s="26">
        <v>0</v>
      </c>
      <c r="E210" s="26">
        <v>0</v>
      </c>
      <c r="F210" s="26"/>
      <c r="G210" s="26"/>
      <c r="H210" s="26"/>
      <c r="I210" s="40">
        <f>-I136</f>
        <v>-59737.5</v>
      </c>
      <c r="J210" s="40">
        <f>-J137</f>
        <v>-56012.5</v>
      </c>
      <c r="K210" s="81"/>
      <c r="L210" s="81"/>
      <c r="N210" s="81">
        <v>1156200</v>
      </c>
      <c r="O210" s="3">
        <v>1000</v>
      </c>
      <c r="P210" s="81">
        <v>800000</v>
      </c>
    </row>
    <row r="211" spans="1:16" ht="18.75">
      <c r="A211" s="24" t="s">
        <v>63</v>
      </c>
      <c r="B211" s="25">
        <v>755</v>
      </c>
      <c r="C211" s="25" t="s">
        <v>64</v>
      </c>
      <c r="D211" s="26">
        <v>-429193400</v>
      </c>
      <c r="E211" s="26">
        <v>-429193400</v>
      </c>
      <c r="F211" s="26"/>
      <c r="G211" s="26"/>
      <c r="H211" s="26"/>
      <c r="I211" s="27">
        <f>I210</f>
        <v>-59737.5</v>
      </c>
      <c r="J211" s="27">
        <f>J210</f>
        <v>-56012.5</v>
      </c>
      <c r="K211" s="81"/>
      <c r="L211" s="81"/>
      <c r="N211" s="81">
        <v>600000</v>
      </c>
      <c r="O211" s="3">
        <v>1000</v>
      </c>
      <c r="P211" s="81">
        <v>464380</v>
      </c>
    </row>
    <row r="212" spans="1:16" ht="18.75">
      <c r="A212" s="50" t="s">
        <v>32</v>
      </c>
      <c r="B212" s="51"/>
      <c r="C212" s="51"/>
      <c r="D212" s="36"/>
      <c r="E212" s="36"/>
      <c r="F212" s="36"/>
      <c r="G212" s="36"/>
      <c r="H212" s="36"/>
      <c r="I212" s="52"/>
      <c r="J212" s="52"/>
      <c r="K212" s="81"/>
      <c r="L212" s="81"/>
      <c r="N212" s="81">
        <v>600000</v>
      </c>
      <c r="O212" s="3">
        <v>1000</v>
      </c>
      <c r="P212" s="81">
        <v>464380</v>
      </c>
    </row>
    <row r="213" spans="1:16" ht="18.75">
      <c r="A213" s="36" t="s">
        <v>34</v>
      </c>
      <c r="B213" s="51"/>
      <c r="C213" s="51"/>
      <c r="D213" s="36"/>
      <c r="E213" s="36"/>
      <c r="F213" s="36"/>
      <c r="G213" s="36"/>
      <c r="H213" s="36"/>
      <c r="I213" s="47">
        <v>53</v>
      </c>
      <c r="J213" s="47">
        <v>48</v>
      </c>
      <c r="K213" s="81">
        <v>72564</v>
      </c>
      <c r="L213" s="81"/>
      <c r="N213" s="81">
        <v>4426689.23</v>
      </c>
      <c r="O213" s="3">
        <v>1000</v>
      </c>
      <c r="P213" s="81">
        <v>1131437.82</v>
      </c>
    </row>
    <row r="214" spans="1:16" ht="18.75">
      <c r="A214" s="36" t="s">
        <v>33</v>
      </c>
      <c r="B214" s="51"/>
      <c r="C214" s="51"/>
      <c r="D214" s="36"/>
      <c r="E214" s="36"/>
      <c r="F214" s="36"/>
      <c r="G214" s="36"/>
      <c r="H214" s="36"/>
      <c r="I214" s="27">
        <v>69415.4</v>
      </c>
      <c r="J214" s="27">
        <v>69015.6</v>
      </c>
      <c r="K214" s="81"/>
      <c r="L214" s="81"/>
      <c r="N214" s="81">
        <v>3745274</v>
      </c>
      <c r="O214" s="3">
        <v>1000</v>
      </c>
      <c r="P214" s="81">
        <v>1283844.09</v>
      </c>
    </row>
    <row r="215" spans="1:16" ht="37.5">
      <c r="A215" s="24" t="s">
        <v>369</v>
      </c>
      <c r="B215" s="51"/>
      <c r="C215" s="51"/>
      <c r="D215" s="36"/>
      <c r="E215" s="36"/>
      <c r="F215" s="36"/>
      <c r="G215" s="36"/>
      <c r="H215" s="36"/>
      <c r="I215" s="55">
        <v>813.88</v>
      </c>
      <c r="J215" s="55">
        <v>516.6</v>
      </c>
      <c r="K215" s="81"/>
      <c r="L215" s="81"/>
      <c r="N215" s="81">
        <v>375600</v>
      </c>
      <c r="O215" s="3">
        <v>1000</v>
      </c>
      <c r="P215" s="81">
        <v>349750.43</v>
      </c>
    </row>
    <row r="216" spans="1:16" ht="18.75">
      <c r="A216" s="36" t="s">
        <v>33</v>
      </c>
      <c r="B216" s="51"/>
      <c r="C216" s="51"/>
      <c r="D216" s="36"/>
      <c r="E216" s="36"/>
      <c r="F216" s="36"/>
      <c r="G216" s="36"/>
      <c r="H216" s="36"/>
      <c r="I216" s="27">
        <v>388763.1</v>
      </c>
      <c r="J216" s="27">
        <v>388665.7</v>
      </c>
      <c r="K216" s="81"/>
      <c r="L216" s="81"/>
      <c r="N216" s="81">
        <v>3369674</v>
      </c>
      <c r="O216" s="3">
        <v>1000</v>
      </c>
      <c r="P216" s="81">
        <v>934093.66</v>
      </c>
    </row>
    <row r="217" spans="1:16" ht="15.75">
      <c r="A217" s="7"/>
      <c r="B217" s="8"/>
      <c r="C217" s="8"/>
      <c r="D217" s="7"/>
      <c r="E217" s="7"/>
      <c r="F217" s="7"/>
      <c r="G217" s="7"/>
      <c r="H217" s="7"/>
      <c r="I217" s="7"/>
      <c r="J217" s="7"/>
      <c r="K217" s="81">
        <v>4146150.26</v>
      </c>
      <c r="L217" s="81"/>
      <c r="N217" s="81">
        <v>1974300</v>
      </c>
      <c r="O217" s="3">
        <v>1000</v>
      </c>
      <c r="P217" s="81">
        <v>1196510.76</v>
      </c>
    </row>
    <row r="218" spans="1:16" ht="18.75">
      <c r="A218" s="19" t="s">
        <v>9</v>
      </c>
      <c r="B218" s="53"/>
      <c r="C218" s="53"/>
      <c r="D218" s="18"/>
      <c r="E218" s="18"/>
      <c r="F218" s="18"/>
      <c r="G218" s="18"/>
      <c r="H218" s="18"/>
      <c r="I218" s="54" t="s">
        <v>10</v>
      </c>
      <c r="J218" s="7"/>
      <c r="K218" s="81">
        <v>4146150.26</v>
      </c>
      <c r="L218" s="81"/>
      <c r="N218" s="81">
        <v>1974300</v>
      </c>
      <c r="O218" s="3">
        <v>1000</v>
      </c>
      <c r="P218" s="81">
        <v>1196510.76</v>
      </c>
    </row>
    <row r="219" spans="1:16" ht="15.75">
      <c r="A219" s="7"/>
      <c r="B219" s="8"/>
      <c r="C219" s="8"/>
      <c r="D219" s="7"/>
      <c r="E219" s="7"/>
      <c r="F219" s="7"/>
      <c r="G219" s="7"/>
      <c r="H219" s="7"/>
      <c r="I219" s="7"/>
      <c r="J219" s="7"/>
      <c r="K219" s="81">
        <v>4051450.26</v>
      </c>
      <c r="L219" s="81"/>
      <c r="N219" s="81">
        <v>1974300</v>
      </c>
      <c r="O219" s="3">
        <v>1000</v>
      </c>
      <c r="P219" s="81">
        <v>1196510.76</v>
      </c>
    </row>
    <row r="220" spans="1:16" ht="15.75">
      <c r="A220" s="7"/>
      <c r="B220" s="8"/>
      <c r="C220" s="8"/>
      <c r="D220" s="7"/>
      <c r="E220" s="7"/>
      <c r="F220" s="7"/>
      <c r="G220" s="7"/>
      <c r="H220" s="7"/>
      <c r="I220" s="7"/>
      <c r="J220" s="7"/>
      <c r="K220" s="81">
        <v>3037633.96</v>
      </c>
      <c r="L220" s="81"/>
      <c r="N220" s="81">
        <v>1673900</v>
      </c>
      <c r="O220" s="3">
        <v>1000</v>
      </c>
      <c r="P220" s="81">
        <v>982163.17</v>
      </c>
    </row>
    <row r="221" spans="1:16" ht="15.75">
      <c r="A221" s="7"/>
      <c r="B221" s="8"/>
      <c r="C221" s="8"/>
      <c r="D221" s="7"/>
      <c r="E221" s="7"/>
      <c r="F221" s="7"/>
      <c r="G221" s="7"/>
      <c r="H221" s="7"/>
      <c r="I221" s="7"/>
      <c r="J221" s="7"/>
      <c r="K221" s="81">
        <v>320000</v>
      </c>
      <c r="L221" s="81"/>
      <c r="N221" s="81">
        <v>170800</v>
      </c>
      <c r="O221" s="3">
        <v>1000</v>
      </c>
      <c r="P221" s="81">
        <v>100000</v>
      </c>
    </row>
    <row r="222" spans="1:16" ht="15.75">
      <c r="A222" s="7"/>
      <c r="B222" s="8"/>
      <c r="C222" s="8"/>
      <c r="D222" s="7"/>
      <c r="E222" s="7"/>
      <c r="F222" s="7"/>
      <c r="G222" s="7"/>
      <c r="H222" s="7"/>
      <c r="I222" s="71"/>
      <c r="J222" s="71"/>
      <c r="K222" s="81">
        <v>693816.3</v>
      </c>
      <c r="L222" s="81"/>
      <c r="N222" s="81">
        <v>129600</v>
      </c>
      <c r="O222" s="3">
        <v>1000</v>
      </c>
      <c r="P222" s="81">
        <v>114347.59</v>
      </c>
    </row>
    <row r="223" spans="1:16" ht="15.75">
      <c r="A223" s="7"/>
      <c r="B223" s="8"/>
      <c r="C223" s="8"/>
      <c r="D223" s="7"/>
      <c r="E223" s="7"/>
      <c r="F223" s="7"/>
      <c r="G223" s="7"/>
      <c r="H223" s="7"/>
      <c r="I223" s="71"/>
      <c r="J223" s="71"/>
      <c r="K223" s="81">
        <v>94700</v>
      </c>
      <c r="L223" s="81"/>
      <c r="N223" s="81"/>
      <c r="O223" s="3">
        <v>1000</v>
      </c>
      <c r="P223" s="81"/>
    </row>
    <row r="224" spans="1:16" ht="15.75">
      <c r="A224" s="7"/>
      <c r="B224" s="8"/>
      <c r="C224" s="8"/>
      <c r="D224" s="7"/>
      <c r="E224" s="7"/>
      <c r="F224" s="7"/>
      <c r="G224" s="7"/>
      <c r="H224" s="7"/>
      <c r="I224" s="71"/>
      <c r="J224" s="71"/>
      <c r="K224" s="81">
        <v>94700</v>
      </c>
      <c r="L224" s="81"/>
      <c r="N224" s="81"/>
      <c r="O224" s="3">
        <v>1000</v>
      </c>
      <c r="P224" s="81"/>
    </row>
    <row r="225" spans="1:17" ht="15.75">
      <c r="A225" s="7"/>
      <c r="B225" s="8"/>
      <c r="C225" s="8"/>
      <c r="D225" s="7"/>
      <c r="E225" s="7"/>
      <c r="F225" s="7"/>
      <c r="G225" s="7"/>
      <c r="H225" s="7"/>
      <c r="I225" s="71"/>
      <c r="J225" s="71"/>
      <c r="K225" s="81"/>
      <c r="L225" s="81"/>
      <c r="N225" s="81">
        <v>2376200</v>
      </c>
      <c r="O225" s="3">
        <v>1000</v>
      </c>
      <c r="P225" s="81">
        <v>689470.33</v>
      </c>
      <c r="Q225" s="3" t="s">
        <v>374</v>
      </c>
    </row>
    <row r="226" spans="1:18" ht="15.75">
      <c r="A226" s="7"/>
      <c r="B226" s="8"/>
      <c r="C226" s="8"/>
      <c r="D226" s="7"/>
      <c r="E226" s="7"/>
      <c r="F226" s="7"/>
      <c r="G226" s="7"/>
      <c r="H226" s="7"/>
      <c r="I226" s="71"/>
      <c r="J226" s="71"/>
      <c r="K226" s="81"/>
      <c r="L226" s="81"/>
      <c r="M226" s="74">
        <f>J222+J226</f>
        <v>0</v>
      </c>
      <c r="N226" s="81">
        <v>2376200</v>
      </c>
      <c r="O226" s="3">
        <v>1000</v>
      </c>
      <c r="P226" s="81">
        <v>689470.33</v>
      </c>
      <c r="Q226" s="78">
        <f>167297498.87/1000</f>
        <v>167297.49887</v>
      </c>
      <c r="R226" s="78">
        <f>Q226-M226</f>
        <v>167297.49887</v>
      </c>
    </row>
    <row r="227" spans="1:18" ht="15.75">
      <c r="A227" s="7"/>
      <c r="B227" s="8"/>
      <c r="C227" s="8"/>
      <c r="D227" s="7"/>
      <c r="E227" s="7"/>
      <c r="F227" s="7"/>
      <c r="G227" s="7"/>
      <c r="H227" s="7"/>
      <c r="I227" s="71"/>
      <c r="J227" s="71"/>
      <c r="K227" s="81"/>
      <c r="L227" s="81"/>
      <c r="M227" s="74">
        <f>J223+J227</f>
        <v>0</v>
      </c>
      <c r="N227" s="81">
        <v>2376200</v>
      </c>
      <c r="O227" s="3">
        <v>1000</v>
      </c>
      <c r="P227" s="81">
        <v>689470.33</v>
      </c>
      <c r="Q227" s="78">
        <f>48326592.98/1000</f>
        <v>48326.592979999994</v>
      </c>
      <c r="R227" s="78">
        <f>Q227-M227</f>
        <v>48326.592979999994</v>
      </c>
    </row>
    <row r="228" spans="1:19" ht="15.75">
      <c r="A228" s="7"/>
      <c r="B228" s="8"/>
      <c r="C228" s="8"/>
      <c r="D228" s="7"/>
      <c r="E228" s="7"/>
      <c r="F228" s="7"/>
      <c r="G228" s="7"/>
      <c r="H228" s="7"/>
      <c r="I228" s="71"/>
      <c r="J228" s="71"/>
      <c r="K228" s="81"/>
      <c r="L228" s="81"/>
      <c r="N228" s="81">
        <v>2063600</v>
      </c>
      <c r="O228" s="3">
        <v>1000</v>
      </c>
      <c r="P228" s="81">
        <v>585272.52</v>
      </c>
      <c r="R228" s="79">
        <f>SUM(R226:R227)</f>
        <v>215624.09185</v>
      </c>
      <c r="S228" s="3" t="s">
        <v>373</v>
      </c>
    </row>
    <row r="229" spans="1:16" ht="15.75">
      <c r="A229" s="7"/>
      <c r="B229" s="8"/>
      <c r="C229" s="8"/>
      <c r="D229" s="7"/>
      <c r="E229" s="7"/>
      <c r="F229" s="7"/>
      <c r="G229" s="7"/>
      <c r="H229" s="7"/>
      <c r="I229" s="7"/>
      <c r="J229" s="7"/>
      <c r="K229" s="81"/>
      <c r="L229" s="81"/>
      <c r="N229" s="81">
        <v>81600</v>
      </c>
      <c r="O229" s="3">
        <v>1000</v>
      </c>
      <c r="P229" s="81"/>
    </row>
    <row r="230" spans="1:16" ht="15.75">
      <c r="A230" s="7"/>
      <c r="B230" s="8"/>
      <c r="C230" s="8"/>
      <c r="D230" s="7"/>
      <c r="E230" s="7"/>
      <c r="F230" s="7"/>
      <c r="G230" s="7"/>
      <c r="H230" s="7"/>
      <c r="I230" s="7"/>
      <c r="J230" s="7"/>
      <c r="K230" s="81"/>
      <c r="L230" s="81"/>
      <c r="N230" s="81">
        <v>231000</v>
      </c>
      <c r="O230" s="3">
        <v>1000</v>
      </c>
      <c r="P230" s="81">
        <v>104197.81</v>
      </c>
    </row>
    <row r="231" spans="1:16" ht="15.75">
      <c r="A231" s="7"/>
      <c r="B231" s="8"/>
      <c r="C231" s="8"/>
      <c r="D231" s="7"/>
      <c r="E231" s="7"/>
      <c r="F231" s="7"/>
      <c r="G231" s="7"/>
      <c r="H231" s="7"/>
      <c r="I231" s="7"/>
      <c r="J231" s="7"/>
      <c r="K231" s="81">
        <v>2767402.59</v>
      </c>
      <c r="L231" s="81"/>
      <c r="N231" s="81">
        <v>72879375</v>
      </c>
      <c r="O231" s="3">
        <v>1000</v>
      </c>
      <c r="P231" s="81">
        <v>29254107.07</v>
      </c>
    </row>
    <row r="232" spans="1:16" ht="15.75">
      <c r="A232" s="7"/>
      <c r="B232" s="8"/>
      <c r="C232" s="8"/>
      <c r="D232" s="7"/>
      <c r="E232" s="7"/>
      <c r="F232" s="7"/>
      <c r="G232" s="7"/>
      <c r="H232" s="7"/>
      <c r="I232" s="7"/>
      <c r="J232" s="7"/>
      <c r="K232" s="81">
        <v>2767402.59</v>
      </c>
      <c r="L232" s="81"/>
      <c r="M232" s="74"/>
      <c r="N232" s="81">
        <v>70386001</v>
      </c>
      <c r="O232" s="3">
        <v>1000</v>
      </c>
      <c r="P232" s="81">
        <v>28594777.98</v>
      </c>
    </row>
    <row r="233" spans="1:16" ht="15.75">
      <c r="A233" s="7"/>
      <c r="B233" s="8"/>
      <c r="C233" s="8"/>
      <c r="D233" s="7"/>
      <c r="E233" s="7"/>
      <c r="F233" s="7"/>
      <c r="G233" s="7"/>
      <c r="H233" s="7"/>
      <c r="I233" s="7"/>
      <c r="J233" s="7"/>
      <c r="K233" s="81">
        <v>255101.62</v>
      </c>
      <c r="L233" s="81"/>
      <c r="M233" s="74"/>
      <c r="N233" s="81">
        <v>44494875</v>
      </c>
      <c r="O233" s="3">
        <v>1000</v>
      </c>
      <c r="P233" s="81">
        <v>19613728.26</v>
      </c>
    </row>
    <row r="234" spans="1:16" ht="15.75">
      <c r="A234" s="7"/>
      <c r="B234" s="8"/>
      <c r="C234" s="8"/>
      <c r="D234" s="7"/>
      <c r="E234" s="7"/>
      <c r="F234" s="7"/>
      <c r="G234" s="7"/>
      <c r="H234" s="7"/>
      <c r="I234" s="7"/>
      <c r="J234" s="7"/>
      <c r="K234" s="81">
        <v>189185.4</v>
      </c>
      <c r="L234" s="81"/>
      <c r="N234" s="81">
        <v>33452975</v>
      </c>
      <c r="O234" s="3">
        <v>1000</v>
      </c>
      <c r="P234" s="81">
        <v>13753361.87</v>
      </c>
    </row>
    <row r="235" spans="1:16" ht="15.75">
      <c r="A235" s="7"/>
      <c r="B235" s="8"/>
      <c r="C235" s="8"/>
      <c r="D235" s="7"/>
      <c r="E235" s="7"/>
      <c r="F235" s="7"/>
      <c r="G235" s="7"/>
      <c r="H235" s="7"/>
      <c r="I235" s="7"/>
      <c r="J235" s="7"/>
      <c r="K235" s="81">
        <v>6400</v>
      </c>
      <c r="L235" s="81"/>
      <c r="M235" s="16"/>
      <c r="N235" s="81">
        <v>5011000</v>
      </c>
      <c r="O235" s="3">
        <v>1000</v>
      </c>
      <c r="P235" s="81">
        <v>3001469.6</v>
      </c>
    </row>
    <row r="236" spans="1:16" ht="15.75">
      <c r="A236" s="7"/>
      <c r="B236" s="8"/>
      <c r="C236" s="8"/>
      <c r="D236" s="7"/>
      <c r="E236" s="7"/>
      <c r="F236" s="7"/>
      <c r="G236" s="7"/>
      <c r="H236" s="7"/>
      <c r="I236" s="7"/>
      <c r="J236" s="7"/>
      <c r="K236" s="81">
        <v>59516.22</v>
      </c>
      <c r="L236" s="81"/>
      <c r="M236" s="74"/>
      <c r="N236" s="81">
        <v>6030900</v>
      </c>
      <c r="O236" s="3">
        <v>1000</v>
      </c>
      <c r="P236" s="81">
        <v>2858896.79</v>
      </c>
    </row>
    <row r="237" spans="1:16" ht="15.75">
      <c r="A237" s="7"/>
      <c r="B237" s="8"/>
      <c r="C237" s="8"/>
      <c r="D237" s="7"/>
      <c r="E237" s="7"/>
      <c r="F237" s="7"/>
      <c r="G237" s="7"/>
      <c r="H237" s="7"/>
      <c r="I237" s="7"/>
      <c r="J237" s="7"/>
      <c r="K237" s="81">
        <v>2439736.97</v>
      </c>
      <c r="L237" s="81"/>
      <c r="M237" s="74"/>
      <c r="N237" s="81">
        <v>25309900</v>
      </c>
      <c r="O237" s="3">
        <v>1000</v>
      </c>
      <c r="P237" s="81">
        <v>8615833.72</v>
      </c>
    </row>
    <row r="238" spans="1:16" ht="15.75">
      <c r="A238" s="7"/>
      <c r="B238" s="8"/>
      <c r="C238" s="8"/>
      <c r="D238" s="7"/>
      <c r="E238" s="7"/>
      <c r="F238" s="7"/>
      <c r="G238" s="7"/>
      <c r="H238" s="7"/>
      <c r="I238" s="7"/>
      <c r="J238" s="7"/>
      <c r="K238" s="81"/>
      <c r="L238" s="81"/>
      <c r="N238" s="81">
        <v>1857200</v>
      </c>
      <c r="O238" s="3">
        <v>1000</v>
      </c>
      <c r="P238" s="81">
        <v>1236650.47</v>
      </c>
    </row>
    <row r="239" spans="1:16" ht="15.75">
      <c r="A239" s="7"/>
      <c r="B239" s="8"/>
      <c r="C239" s="8"/>
      <c r="D239" s="7"/>
      <c r="E239" s="7"/>
      <c r="F239" s="7"/>
      <c r="G239" s="7"/>
      <c r="H239" s="7"/>
      <c r="I239" s="7"/>
      <c r="J239" s="7"/>
      <c r="K239" s="81">
        <v>2000</v>
      </c>
      <c r="L239" s="81"/>
      <c r="N239" s="81">
        <v>790200</v>
      </c>
      <c r="O239" s="3">
        <v>1000</v>
      </c>
      <c r="P239" s="81">
        <v>475923.8</v>
      </c>
    </row>
    <row r="240" spans="1:16" ht="15.75">
      <c r="A240" s="7"/>
      <c r="B240" s="8"/>
      <c r="C240" s="8"/>
      <c r="D240" s="7"/>
      <c r="E240" s="7"/>
      <c r="F240" s="7"/>
      <c r="G240" s="7"/>
      <c r="H240" s="7"/>
      <c r="I240" s="7"/>
      <c r="J240" s="7"/>
      <c r="K240" s="81">
        <v>2436273.49</v>
      </c>
      <c r="L240" s="81"/>
      <c r="N240" s="81">
        <v>16485335</v>
      </c>
      <c r="O240" s="3">
        <v>1000</v>
      </c>
      <c r="P240" s="81">
        <v>5342098.66</v>
      </c>
    </row>
    <row r="241" spans="1:16" ht="15.75">
      <c r="A241" s="7"/>
      <c r="B241" s="8"/>
      <c r="C241" s="8"/>
      <c r="D241" s="7"/>
      <c r="E241" s="7"/>
      <c r="F241" s="7"/>
      <c r="G241" s="7"/>
      <c r="H241" s="7"/>
      <c r="I241" s="7"/>
      <c r="J241" s="7"/>
      <c r="K241" s="81"/>
      <c r="L241" s="81"/>
      <c r="N241" s="81">
        <v>3000</v>
      </c>
      <c r="O241" s="3">
        <v>1000</v>
      </c>
      <c r="P241" s="81">
        <v>3000</v>
      </c>
    </row>
    <row r="242" spans="1:16" ht="15.75">
      <c r="A242" s="7"/>
      <c r="B242" s="8"/>
      <c r="C242" s="8"/>
      <c r="D242" s="7"/>
      <c r="E242" s="7"/>
      <c r="F242" s="7"/>
      <c r="G242" s="7"/>
      <c r="H242" s="7"/>
      <c r="I242" s="7"/>
      <c r="J242" s="7"/>
      <c r="K242" s="81">
        <v>947.48</v>
      </c>
      <c r="L242" s="81"/>
      <c r="N242" s="81">
        <v>2148665</v>
      </c>
      <c r="O242" s="3">
        <v>1000</v>
      </c>
      <c r="P242" s="81">
        <v>77829.7</v>
      </c>
    </row>
    <row r="243" spans="1:16" ht="15.75">
      <c r="A243" s="7"/>
      <c r="B243" s="8"/>
      <c r="C243" s="8"/>
      <c r="D243" s="7"/>
      <c r="E243" s="7"/>
      <c r="F243" s="7"/>
      <c r="G243" s="7"/>
      <c r="H243" s="7"/>
      <c r="I243" s="7"/>
      <c r="J243" s="7"/>
      <c r="K243" s="81">
        <v>516</v>
      </c>
      <c r="L243" s="81"/>
      <c r="N243" s="81">
        <v>4025500</v>
      </c>
      <c r="O243" s="3">
        <v>1000</v>
      </c>
      <c r="P243" s="81">
        <v>1480331.09</v>
      </c>
    </row>
    <row r="244" spans="1:16" ht="15.75">
      <c r="A244" s="7"/>
      <c r="B244" s="8"/>
      <c r="C244" s="8"/>
      <c r="D244" s="7"/>
      <c r="E244" s="7"/>
      <c r="F244" s="7"/>
      <c r="G244" s="7"/>
      <c r="H244" s="7"/>
      <c r="I244" s="7"/>
      <c r="J244" s="7"/>
      <c r="K244" s="81">
        <v>72564</v>
      </c>
      <c r="L244" s="81"/>
      <c r="N244" s="81">
        <v>581226</v>
      </c>
      <c r="O244" s="3">
        <v>1000</v>
      </c>
      <c r="P244" s="81">
        <v>365216</v>
      </c>
    </row>
    <row r="245" spans="1:16" ht="15.75">
      <c r="A245" s="7"/>
      <c r="B245" s="8"/>
      <c r="C245" s="8"/>
      <c r="D245" s="7"/>
      <c r="E245" s="7"/>
      <c r="F245" s="7"/>
      <c r="G245" s="7"/>
      <c r="H245" s="7"/>
      <c r="I245" s="7"/>
      <c r="J245" s="7"/>
      <c r="K245" s="81"/>
      <c r="L245" s="81"/>
      <c r="N245" s="81">
        <v>2493374</v>
      </c>
      <c r="O245" s="3">
        <v>1000</v>
      </c>
      <c r="P245" s="81">
        <v>659329.09</v>
      </c>
    </row>
    <row r="246" spans="1:16" ht="15.75">
      <c r="A246" s="7"/>
      <c r="B246" s="8"/>
      <c r="C246" s="8"/>
      <c r="D246" s="7"/>
      <c r="E246" s="7"/>
      <c r="F246" s="7"/>
      <c r="G246" s="7"/>
      <c r="H246" s="7"/>
      <c r="I246" s="7"/>
      <c r="J246" s="7"/>
      <c r="K246" s="81"/>
      <c r="L246" s="81"/>
      <c r="N246" s="81">
        <v>95000</v>
      </c>
      <c r="O246" s="3">
        <v>1000</v>
      </c>
      <c r="P246" s="81">
        <v>85430.43</v>
      </c>
    </row>
    <row r="247" spans="1:16" ht="15.75">
      <c r="A247" s="7"/>
      <c r="B247" s="8"/>
      <c r="C247" s="8"/>
      <c r="D247" s="7"/>
      <c r="E247" s="7"/>
      <c r="F247" s="7"/>
      <c r="G247" s="7"/>
      <c r="H247" s="7"/>
      <c r="I247" s="7"/>
      <c r="J247" s="7"/>
      <c r="K247" s="81"/>
      <c r="L247" s="81"/>
      <c r="N247" s="81">
        <v>2398374</v>
      </c>
      <c r="O247" s="3">
        <v>1000</v>
      </c>
      <c r="P247" s="81">
        <v>573898.66</v>
      </c>
    </row>
    <row r="248" spans="1:16" ht="15.75">
      <c r="A248" s="7"/>
      <c r="B248" s="8"/>
      <c r="C248" s="8"/>
      <c r="D248" s="7"/>
      <c r="E248" s="7"/>
      <c r="F248" s="7"/>
      <c r="G248" s="7"/>
      <c r="H248" s="7"/>
      <c r="I248" s="7"/>
      <c r="J248" s="7"/>
      <c r="K248" s="81"/>
      <c r="L248" s="81"/>
      <c r="N248" s="81">
        <v>3500</v>
      </c>
      <c r="O248" s="3">
        <v>1000</v>
      </c>
      <c r="P248" s="81"/>
    </row>
    <row r="249" spans="1:16" ht="15.75">
      <c r="A249" s="7"/>
      <c r="B249" s="8"/>
      <c r="C249" s="8"/>
      <c r="D249" s="7"/>
      <c r="E249" s="7"/>
      <c r="F249" s="7"/>
      <c r="G249" s="7"/>
      <c r="H249" s="7"/>
      <c r="I249" s="7"/>
      <c r="J249" s="7"/>
      <c r="K249" s="81"/>
      <c r="L249" s="81"/>
      <c r="N249" s="81">
        <v>3500</v>
      </c>
      <c r="O249" s="3">
        <v>1000</v>
      </c>
      <c r="P249" s="81"/>
    </row>
    <row r="250" spans="1:16" ht="15.75">
      <c r="A250" s="7"/>
      <c r="B250" s="8"/>
      <c r="C250" s="8"/>
      <c r="D250" s="7"/>
      <c r="E250" s="7"/>
      <c r="F250" s="7"/>
      <c r="G250" s="7"/>
      <c r="H250" s="7"/>
      <c r="I250" s="7"/>
      <c r="J250" s="7"/>
      <c r="K250" s="81"/>
      <c r="L250" s="81"/>
      <c r="N250" s="81">
        <v>3500</v>
      </c>
      <c r="O250" s="3">
        <v>1000</v>
      </c>
      <c r="P250" s="81"/>
    </row>
    <row r="251" spans="1:16" ht="22.5" customHeight="1">
      <c r="A251" s="7"/>
      <c r="B251" s="8"/>
      <c r="C251" s="8"/>
      <c r="D251" s="7"/>
      <c r="E251" s="7"/>
      <c r="F251" s="7"/>
      <c r="G251" s="7"/>
      <c r="H251" s="7"/>
      <c r="I251" s="7"/>
      <c r="J251" s="7"/>
      <c r="K251" s="81"/>
      <c r="L251" s="81"/>
      <c r="N251" s="81">
        <v>3500</v>
      </c>
      <c r="O251" s="3">
        <v>1000</v>
      </c>
      <c r="P251" s="81"/>
    </row>
    <row r="252" spans="1:16" ht="15.75">
      <c r="A252" s="7"/>
      <c r="B252" s="8"/>
      <c r="C252" s="8"/>
      <c r="D252" s="7"/>
      <c r="E252" s="7"/>
      <c r="F252" s="7"/>
      <c r="G252" s="7"/>
      <c r="H252" s="7"/>
      <c r="I252" s="7"/>
      <c r="J252" s="7"/>
      <c r="K252" s="81"/>
      <c r="L252" s="81"/>
      <c r="N252" s="81">
        <v>2914200</v>
      </c>
      <c r="O252" s="3">
        <v>1000</v>
      </c>
      <c r="P252" s="81">
        <v>1902860.79</v>
      </c>
    </row>
    <row r="253" spans="1:16" ht="15.75">
      <c r="A253" s="7"/>
      <c r="B253" s="8"/>
      <c r="C253" s="8"/>
      <c r="D253" s="7"/>
      <c r="E253" s="7"/>
      <c r="F253" s="7"/>
      <c r="G253" s="7"/>
      <c r="H253" s="7"/>
      <c r="I253" s="7"/>
      <c r="J253" s="7"/>
      <c r="K253" s="81"/>
      <c r="L253" s="81"/>
      <c r="N253" s="81">
        <v>2866200</v>
      </c>
      <c r="O253" s="3">
        <v>1000</v>
      </c>
      <c r="P253" s="81">
        <v>1854860.79</v>
      </c>
    </row>
    <row r="254" spans="1:16" ht="15.75">
      <c r="A254" s="7"/>
      <c r="B254" s="8"/>
      <c r="C254" s="8"/>
      <c r="D254" s="7"/>
      <c r="E254" s="7"/>
      <c r="F254" s="7"/>
      <c r="G254" s="7"/>
      <c r="H254" s="7"/>
      <c r="I254" s="7"/>
      <c r="J254" s="7"/>
      <c r="K254" s="81"/>
      <c r="L254" s="81"/>
      <c r="N254" s="81">
        <v>2016427</v>
      </c>
      <c r="O254" s="3">
        <v>1000</v>
      </c>
      <c r="P254" s="81">
        <v>1028413.69</v>
      </c>
    </row>
    <row r="255" spans="1:16" ht="15.75">
      <c r="A255" s="7"/>
      <c r="B255" s="8"/>
      <c r="C255" s="8"/>
      <c r="D255" s="7"/>
      <c r="E255" s="7"/>
      <c r="F255" s="7"/>
      <c r="G255" s="7"/>
      <c r="H255" s="7"/>
      <c r="I255" s="7"/>
      <c r="J255" s="7"/>
      <c r="K255" s="81"/>
      <c r="L255" s="81"/>
      <c r="N255" s="81">
        <v>1774027</v>
      </c>
      <c r="O255" s="3">
        <v>1000</v>
      </c>
      <c r="P255" s="81">
        <v>912080.6</v>
      </c>
    </row>
    <row r="256" spans="1:16" ht="15.75">
      <c r="A256" s="7"/>
      <c r="B256" s="8"/>
      <c r="C256" s="8"/>
      <c r="D256" s="7"/>
      <c r="E256" s="7"/>
      <c r="F256" s="7"/>
      <c r="G256" s="7"/>
      <c r="H256" s="7"/>
      <c r="I256" s="7"/>
      <c r="J256" s="7"/>
      <c r="K256" s="81"/>
      <c r="L256" s="81"/>
      <c r="N256" s="81">
        <v>122000</v>
      </c>
      <c r="O256" s="3">
        <v>1000</v>
      </c>
      <c r="P256" s="81">
        <v>31600</v>
      </c>
    </row>
    <row r="257" spans="1:16" ht="15.75">
      <c r="A257" s="7"/>
      <c r="B257" s="8"/>
      <c r="C257" s="8"/>
      <c r="D257" s="7"/>
      <c r="E257" s="7"/>
      <c r="F257" s="7"/>
      <c r="G257" s="7"/>
      <c r="H257" s="7"/>
      <c r="I257" s="7"/>
      <c r="J257" s="7"/>
      <c r="K257" s="81"/>
      <c r="L257" s="81"/>
      <c r="N257" s="81">
        <v>120400</v>
      </c>
      <c r="O257" s="3">
        <v>1000</v>
      </c>
      <c r="P257" s="81">
        <v>84733.09</v>
      </c>
    </row>
    <row r="258" spans="1:16" ht="15.75">
      <c r="A258" s="7"/>
      <c r="B258" s="8"/>
      <c r="C258" s="8"/>
      <c r="D258" s="7"/>
      <c r="E258" s="7"/>
      <c r="F258" s="7"/>
      <c r="G258" s="7"/>
      <c r="H258" s="7"/>
      <c r="I258" s="7"/>
      <c r="J258" s="7"/>
      <c r="K258" s="81"/>
      <c r="L258" s="81"/>
      <c r="N258" s="81">
        <v>849773</v>
      </c>
      <c r="O258" s="3">
        <v>1000</v>
      </c>
      <c r="P258" s="81">
        <v>826447.1</v>
      </c>
    </row>
    <row r="259" spans="1:16" ht="15.75">
      <c r="A259" s="7"/>
      <c r="B259" s="8"/>
      <c r="C259" s="8"/>
      <c r="D259" s="7"/>
      <c r="E259" s="7"/>
      <c r="F259" s="7"/>
      <c r="G259" s="7"/>
      <c r="H259" s="7"/>
      <c r="I259" s="7"/>
      <c r="J259" s="7"/>
      <c r="K259" s="81"/>
      <c r="L259" s="81"/>
      <c r="N259" s="81">
        <v>23000</v>
      </c>
      <c r="O259" s="3">
        <v>1000</v>
      </c>
      <c r="P259" s="81"/>
    </row>
    <row r="260" spans="1:16" ht="15.75">
      <c r="A260" s="7"/>
      <c r="B260" s="8"/>
      <c r="C260" s="8"/>
      <c r="D260" s="7"/>
      <c r="E260" s="7"/>
      <c r="F260" s="7"/>
      <c r="G260" s="7"/>
      <c r="H260" s="7"/>
      <c r="I260" s="7"/>
      <c r="J260" s="7"/>
      <c r="K260" s="81"/>
      <c r="L260" s="81"/>
      <c r="N260" s="81">
        <v>521600</v>
      </c>
      <c r="O260" s="3">
        <v>1000</v>
      </c>
      <c r="P260" s="81">
        <v>521600</v>
      </c>
    </row>
    <row r="261" spans="1:16" ht="15.75">
      <c r="A261" s="7"/>
      <c r="B261" s="8"/>
      <c r="C261" s="8"/>
      <c r="D261" s="7"/>
      <c r="E261" s="7"/>
      <c r="F261" s="7"/>
      <c r="G261" s="7"/>
      <c r="H261" s="7"/>
      <c r="I261" s="7"/>
      <c r="J261" s="7"/>
      <c r="K261" s="81"/>
      <c r="L261" s="81"/>
      <c r="N261" s="81">
        <v>22500</v>
      </c>
      <c r="O261" s="3">
        <v>1000</v>
      </c>
      <c r="P261" s="81">
        <v>22500</v>
      </c>
    </row>
    <row r="262" spans="1:16" ht="15.75">
      <c r="A262" s="7"/>
      <c r="B262" s="8"/>
      <c r="C262" s="8"/>
      <c r="D262" s="7"/>
      <c r="E262" s="7"/>
      <c r="F262" s="7"/>
      <c r="G262" s="7"/>
      <c r="H262" s="7"/>
      <c r="I262" s="7"/>
      <c r="J262" s="7"/>
      <c r="K262" s="81"/>
      <c r="L262" s="81"/>
      <c r="N262" s="81">
        <v>282673</v>
      </c>
      <c r="O262" s="3">
        <v>1000</v>
      </c>
      <c r="P262" s="81">
        <v>282347.1</v>
      </c>
    </row>
    <row r="263" spans="1:16" ht="15.75">
      <c r="A263" s="7"/>
      <c r="B263" s="8"/>
      <c r="C263" s="8"/>
      <c r="D263" s="7"/>
      <c r="E263" s="7"/>
      <c r="F263" s="7"/>
      <c r="G263" s="7"/>
      <c r="H263" s="7"/>
      <c r="I263" s="7"/>
      <c r="J263" s="7"/>
      <c r="K263" s="81"/>
      <c r="L263" s="81"/>
      <c r="N263" s="81"/>
      <c r="O263" s="3">
        <v>1000</v>
      </c>
      <c r="P263" s="81"/>
    </row>
    <row r="264" spans="1:16" ht="15.75">
      <c r="A264" s="7"/>
      <c r="B264" s="8"/>
      <c r="C264" s="8"/>
      <c r="D264" s="7"/>
      <c r="E264" s="7"/>
      <c r="F264" s="7"/>
      <c r="G264" s="7"/>
      <c r="H264" s="7"/>
      <c r="I264" s="7"/>
      <c r="J264" s="7"/>
      <c r="K264" s="81"/>
      <c r="L264" s="81"/>
      <c r="N264" s="81">
        <v>48000</v>
      </c>
      <c r="O264" s="3">
        <v>1000</v>
      </c>
      <c r="P264" s="81">
        <v>48000</v>
      </c>
    </row>
    <row r="265" spans="1:16" ht="15.75">
      <c r="A265" s="7"/>
      <c r="B265" s="8"/>
      <c r="C265" s="8"/>
      <c r="D265" s="7"/>
      <c r="E265" s="7"/>
      <c r="F265" s="7"/>
      <c r="G265" s="7"/>
      <c r="H265" s="7"/>
      <c r="I265" s="7"/>
      <c r="J265" s="7"/>
      <c r="K265" s="81"/>
      <c r="L265" s="81"/>
      <c r="N265" s="81">
        <v>48000</v>
      </c>
      <c r="O265" s="3">
        <v>1000</v>
      </c>
      <c r="P265" s="81">
        <v>48000</v>
      </c>
    </row>
    <row r="266" spans="1:16" ht="15.75">
      <c r="A266" s="7"/>
      <c r="B266" s="8"/>
      <c r="C266" s="8"/>
      <c r="D266" s="7"/>
      <c r="E266" s="7"/>
      <c r="F266" s="7"/>
      <c r="G266" s="7"/>
      <c r="H266" s="7"/>
      <c r="I266" s="7"/>
      <c r="J266" s="7"/>
      <c r="K266" s="81"/>
      <c r="L266" s="81"/>
      <c r="N266" s="81">
        <v>5459931.27</v>
      </c>
      <c r="O266" s="3">
        <v>1000</v>
      </c>
      <c r="P266" s="81">
        <v>2330569.59</v>
      </c>
    </row>
    <row r="267" spans="1:16" ht="15.75">
      <c r="A267" s="7"/>
      <c r="B267" s="8"/>
      <c r="C267" s="8"/>
      <c r="D267" s="7"/>
      <c r="E267" s="7"/>
      <c r="F267" s="7"/>
      <c r="G267" s="7"/>
      <c r="H267" s="7"/>
      <c r="I267" s="7"/>
      <c r="J267" s="7"/>
      <c r="K267" s="81"/>
      <c r="L267" s="81"/>
      <c r="N267" s="81">
        <v>5258031.27</v>
      </c>
      <c r="O267" s="3">
        <v>1000</v>
      </c>
      <c r="P267" s="81">
        <v>2128669.59</v>
      </c>
    </row>
    <row r="268" spans="1:16" ht="15.75">
      <c r="A268" s="7"/>
      <c r="B268" s="8"/>
      <c r="C268" s="8"/>
      <c r="D268" s="7"/>
      <c r="E268" s="7"/>
      <c r="F268" s="7"/>
      <c r="G268" s="7"/>
      <c r="H268" s="7"/>
      <c r="I268" s="7"/>
      <c r="J268" s="7"/>
      <c r="K268" s="81"/>
      <c r="L268" s="81"/>
      <c r="N268" s="81">
        <v>18094.27</v>
      </c>
      <c r="O268" s="3">
        <v>1000</v>
      </c>
      <c r="P268" s="81"/>
    </row>
    <row r="269" spans="1:16" ht="15.75">
      <c r="A269" s="7"/>
      <c r="B269" s="8"/>
      <c r="C269" s="8"/>
      <c r="D269" s="7"/>
      <c r="E269" s="7"/>
      <c r="F269" s="7"/>
      <c r="G269" s="7"/>
      <c r="H269" s="7"/>
      <c r="I269" s="7"/>
      <c r="J269" s="7"/>
      <c r="K269" s="81"/>
      <c r="L269" s="81"/>
      <c r="N269" s="81">
        <v>18094.27</v>
      </c>
      <c r="O269" s="3">
        <v>1000</v>
      </c>
      <c r="P269" s="81"/>
    </row>
    <row r="270" spans="1:16" ht="15.75">
      <c r="A270" s="7"/>
      <c r="B270" s="8"/>
      <c r="C270" s="8"/>
      <c r="D270" s="7"/>
      <c r="E270" s="7"/>
      <c r="F270" s="7"/>
      <c r="G270" s="7"/>
      <c r="H270" s="7"/>
      <c r="I270" s="7"/>
      <c r="J270" s="7"/>
      <c r="K270" s="81"/>
      <c r="L270" s="81"/>
      <c r="N270" s="81">
        <v>128373.77</v>
      </c>
      <c r="O270" s="3">
        <v>1000</v>
      </c>
      <c r="P270" s="81">
        <v>128373.77</v>
      </c>
    </row>
    <row r="271" spans="1:16" ht="15.75">
      <c r="A271" s="7"/>
      <c r="B271" s="8"/>
      <c r="C271" s="8"/>
      <c r="D271" s="7"/>
      <c r="E271" s="7"/>
      <c r="F271" s="7"/>
      <c r="G271" s="7"/>
      <c r="H271" s="7"/>
      <c r="I271" s="7"/>
      <c r="J271" s="7"/>
      <c r="K271" s="81"/>
      <c r="L271" s="81"/>
      <c r="N271" s="81">
        <v>96258.57</v>
      </c>
      <c r="O271" s="3">
        <v>1000</v>
      </c>
      <c r="P271" s="81">
        <v>96258.57</v>
      </c>
    </row>
    <row r="272" spans="1:16" ht="15.75">
      <c r="A272" s="7"/>
      <c r="B272" s="8"/>
      <c r="C272" s="8"/>
      <c r="D272" s="7"/>
      <c r="E272" s="7"/>
      <c r="F272" s="7"/>
      <c r="G272" s="7"/>
      <c r="H272" s="7"/>
      <c r="I272" s="7"/>
      <c r="J272" s="7"/>
      <c r="K272" s="81"/>
      <c r="L272" s="81"/>
      <c r="N272" s="81">
        <v>32115.2</v>
      </c>
      <c r="O272" s="3">
        <v>1000</v>
      </c>
      <c r="P272" s="81">
        <v>32115.2</v>
      </c>
    </row>
    <row r="273" spans="1:16" ht="15.75">
      <c r="A273" s="7"/>
      <c r="B273" s="8"/>
      <c r="C273" s="8"/>
      <c r="D273" s="7"/>
      <c r="E273" s="7"/>
      <c r="F273" s="7"/>
      <c r="G273" s="7"/>
      <c r="H273" s="7"/>
      <c r="I273" s="7"/>
      <c r="J273" s="7"/>
      <c r="K273" s="81"/>
      <c r="L273" s="81"/>
      <c r="N273" s="81">
        <v>800000</v>
      </c>
      <c r="O273" s="3">
        <v>1000</v>
      </c>
      <c r="P273" s="81">
        <v>800000</v>
      </c>
    </row>
    <row r="274" spans="1:16" ht="15.75">
      <c r="A274" s="7"/>
      <c r="B274" s="8"/>
      <c r="C274" s="8"/>
      <c r="D274" s="7"/>
      <c r="E274" s="7"/>
      <c r="F274" s="7"/>
      <c r="G274" s="7"/>
      <c r="H274" s="7"/>
      <c r="I274" s="7"/>
      <c r="J274" s="7"/>
      <c r="K274" s="81"/>
      <c r="L274" s="81"/>
      <c r="N274" s="81">
        <v>800000</v>
      </c>
      <c r="O274" s="3">
        <v>1000</v>
      </c>
      <c r="P274" s="81">
        <v>800000</v>
      </c>
    </row>
    <row r="275" spans="1:16" ht="15.75">
      <c r="A275" s="7"/>
      <c r="B275" s="8"/>
      <c r="C275" s="8"/>
      <c r="D275" s="7"/>
      <c r="E275" s="7"/>
      <c r="F275" s="7"/>
      <c r="G275" s="7"/>
      <c r="H275" s="7"/>
      <c r="I275" s="7"/>
      <c r="J275" s="7"/>
      <c r="K275" s="81"/>
      <c r="L275" s="81"/>
      <c r="N275" s="81">
        <v>600000</v>
      </c>
      <c r="O275" s="3">
        <v>1000</v>
      </c>
      <c r="P275" s="81">
        <v>464380</v>
      </c>
    </row>
    <row r="276" spans="1:16" ht="15.75">
      <c r="A276" s="7"/>
      <c r="B276" s="8"/>
      <c r="C276" s="8"/>
      <c r="D276" s="7"/>
      <c r="E276" s="7"/>
      <c r="F276" s="7"/>
      <c r="G276" s="7"/>
      <c r="H276" s="7"/>
      <c r="I276" s="7"/>
      <c r="J276" s="7"/>
      <c r="K276" s="81"/>
      <c r="L276" s="81"/>
      <c r="N276" s="81">
        <v>600000</v>
      </c>
      <c r="O276" s="3">
        <v>1000</v>
      </c>
      <c r="P276" s="81">
        <v>464380</v>
      </c>
    </row>
    <row r="277" spans="1:16" ht="15.75">
      <c r="A277" s="7"/>
      <c r="B277" s="8"/>
      <c r="C277" s="8"/>
      <c r="D277" s="7"/>
      <c r="E277" s="7"/>
      <c r="F277" s="7"/>
      <c r="G277" s="7"/>
      <c r="H277" s="7"/>
      <c r="I277" s="7"/>
      <c r="J277" s="7"/>
      <c r="K277" s="81"/>
      <c r="L277" s="81"/>
      <c r="N277" s="81">
        <v>3711563.23</v>
      </c>
      <c r="O277" s="3">
        <v>1000</v>
      </c>
      <c r="P277" s="81">
        <v>735915.82</v>
      </c>
    </row>
    <row r="278" spans="1:16" ht="15.75">
      <c r="A278" s="7"/>
      <c r="B278" s="8"/>
      <c r="C278" s="8"/>
      <c r="D278" s="7"/>
      <c r="E278" s="7"/>
      <c r="F278" s="7"/>
      <c r="G278" s="7"/>
      <c r="H278" s="7"/>
      <c r="I278" s="7"/>
      <c r="J278" s="7"/>
      <c r="K278" s="81"/>
      <c r="L278" s="81"/>
      <c r="N278" s="81">
        <v>201900</v>
      </c>
      <c r="O278" s="3">
        <v>1000</v>
      </c>
      <c r="P278" s="81">
        <v>201900</v>
      </c>
    </row>
    <row r="279" spans="1:16" ht="15.75">
      <c r="A279" s="7"/>
      <c r="B279" s="8"/>
      <c r="C279" s="8"/>
      <c r="D279" s="7"/>
      <c r="E279" s="7"/>
      <c r="F279" s="7"/>
      <c r="G279" s="7"/>
      <c r="H279" s="7"/>
      <c r="I279" s="7"/>
      <c r="J279" s="7"/>
      <c r="K279" s="81"/>
      <c r="L279" s="81"/>
      <c r="N279" s="81">
        <v>180600</v>
      </c>
      <c r="O279" s="3">
        <v>1000</v>
      </c>
      <c r="P279" s="81">
        <v>180600</v>
      </c>
    </row>
    <row r="280" spans="1:16" ht="15.75">
      <c r="A280" s="7"/>
      <c r="B280" s="8"/>
      <c r="C280" s="8"/>
      <c r="D280" s="7"/>
      <c r="E280" s="7"/>
      <c r="F280" s="7"/>
      <c r="G280" s="7"/>
      <c r="H280" s="7"/>
      <c r="I280" s="7"/>
      <c r="J280" s="7"/>
      <c r="K280" s="81"/>
      <c r="L280" s="81"/>
      <c r="N280" s="81">
        <v>21300</v>
      </c>
      <c r="O280" s="3">
        <v>1000</v>
      </c>
      <c r="P280" s="81">
        <v>21300</v>
      </c>
    </row>
    <row r="281" spans="1:16" ht="15.75">
      <c r="A281" s="7"/>
      <c r="B281" s="8"/>
      <c r="C281" s="8"/>
      <c r="D281" s="7"/>
      <c r="E281" s="7"/>
      <c r="F281" s="7"/>
      <c r="G281" s="7"/>
      <c r="H281" s="7"/>
      <c r="I281" s="7"/>
      <c r="J281" s="7"/>
      <c r="K281" s="81"/>
      <c r="L281" s="81"/>
      <c r="N281" s="81">
        <v>59240200</v>
      </c>
      <c r="O281" s="3">
        <v>1000</v>
      </c>
      <c r="P281" s="81">
        <v>18831445.67</v>
      </c>
    </row>
    <row r="282" spans="1:16" ht="15.75">
      <c r="A282" s="7"/>
      <c r="B282" s="8"/>
      <c r="C282" s="8"/>
      <c r="D282" s="7"/>
      <c r="E282" s="7"/>
      <c r="F282" s="7"/>
      <c r="G282" s="7"/>
      <c r="H282" s="7"/>
      <c r="I282" s="7"/>
      <c r="J282" s="7"/>
      <c r="K282" s="81"/>
      <c r="L282" s="81"/>
      <c r="N282" s="81">
        <v>58238200</v>
      </c>
      <c r="O282" s="3">
        <v>1000</v>
      </c>
      <c r="P282" s="81">
        <v>18456830.67</v>
      </c>
    </row>
    <row r="283" spans="1:16" ht="15.75">
      <c r="A283" s="7"/>
      <c r="B283" s="8"/>
      <c r="C283" s="8"/>
      <c r="D283" s="7"/>
      <c r="E283" s="7"/>
      <c r="F283" s="7"/>
      <c r="G283" s="7"/>
      <c r="H283" s="7"/>
      <c r="I283" s="7"/>
      <c r="J283" s="7"/>
      <c r="K283" s="81"/>
      <c r="L283" s="81"/>
      <c r="N283" s="81">
        <v>21442848</v>
      </c>
      <c r="O283" s="3">
        <v>1000</v>
      </c>
      <c r="P283" s="81">
        <v>10817457.43</v>
      </c>
    </row>
    <row r="284" spans="1:16" ht="15.75">
      <c r="A284" s="7"/>
      <c r="B284" s="8"/>
      <c r="C284" s="8"/>
      <c r="D284" s="7"/>
      <c r="E284" s="7"/>
      <c r="F284" s="7"/>
      <c r="G284" s="7"/>
      <c r="H284" s="7"/>
      <c r="I284" s="7"/>
      <c r="J284" s="7"/>
      <c r="K284" s="81"/>
      <c r="L284" s="81"/>
      <c r="N284" s="81">
        <v>16583700</v>
      </c>
      <c r="O284" s="3">
        <v>1000</v>
      </c>
      <c r="P284" s="81">
        <v>8069537.54</v>
      </c>
    </row>
    <row r="285" spans="1:16" ht="15.75">
      <c r="A285" s="7"/>
      <c r="B285" s="8"/>
      <c r="C285" s="8"/>
      <c r="D285" s="7"/>
      <c r="E285" s="7"/>
      <c r="F285" s="7"/>
      <c r="G285" s="7"/>
      <c r="H285" s="7"/>
      <c r="I285" s="7"/>
      <c r="J285" s="7"/>
      <c r="K285" s="81"/>
      <c r="L285" s="81"/>
      <c r="N285" s="81">
        <v>2007148</v>
      </c>
      <c r="O285" s="3">
        <v>1000</v>
      </c>
      <c r="P285" s="81">
        <v>1153949.6</v>
      </c>
    </row>
    <row r="286" spans="1:16" ht="15.75">
      <c r="A286" s="7"/>
      <c r="B286" s="8"/>
      <c r="C286" s="8"/>
      <c r="D286" s="7"/>
      <c r="E286" s="7"/>
      <c r="F286" s="7"/>
      <c r="G286" s="7"/>
      <c r="H286" s="7"/>
      <c r="I286" s="7"/>
      <c r="J286" s="7"/>
      <c r="K286" s="81"/>
      <c r="L286" s="81"/>
      <c r="N286" s="81">
        <v>2852000</v>
      </c>
      <c r="O286" s="3">
        <v>1000</v>
      </c>
      <c r="P286" s="81">
        <v>1593970.29</v>
      </c>
    </row>
    <row r="287" spans="1:16" ht="15.75">
      <c r="A287" s="7"/>
      <c r="B287" s="8"/>
      <c r="C287" s="8"/>
      <c r="D287" s="7"/>
      <c r="E287" s="7"/>
      <c r="F287" s="7"/>
      <c r="G287" s="7"/>
      <c r="H287" s="7"/>
      <c r="I287" s="7"/>
      <c r="J287" s="7"/>
      <c r="K287" s="81"/>
      <c r="L287" s="81"/>
      <c r="N287" s="81">
        <v>36305252</v>
      </c>
      <c r="O287" s="3">
        <v>1000</v>
      </c>
      <c r="P287" s="81">
        <v>7609067.24</v>
      </c>
    </row>
    <row r="288" spans="1:16" ht="15.75">
      <c r="A288" s="7"/>
      <c r="B288" s="8"/>
      <c r="C288" s="8"/>
      <c r="D288" s="7"/>
      <c r="E288" s="7"/>
      <c r="F288" s="7"/>
      <c r="G288" s="7"/>
      <c r="H288" s="7"/>
      <c r="I288" s="7"/>
      <c r="J288" s="7"/>
      <c r="K288" s="81"/>
      <c r="L288" s="81"/>
      <c r="N288" s="81">
        <v>445000</v>
      </c>
      <c r="O288" s="3">
        <v>1000</v>
      </c>
      <c r="P288" s="81">
        <v>255708</v>
      </c>
    </row>
    <row r="289" spans="1:16" ht="15.75">
      <c r="A289" s="7"/>
      <c r="B289" s="8"/>
      <c r="C289" s="8"/>
      <c r="D289" s="7"/>
      <c r="E289" s="7"/>
      <c r="F289" s="7"/>
      <c r="G289" s="7"/>
      <c r="H289" s="7"/>
      <c r="I289" s="7"/>
      <c r="J289" s="7"/>
      <c r="K289" s="81"/>
      <c r="L289" s="81"/>
      <c r="N289" s="81">
        <v>276152</v>
      </c>
      <c r="O289" s="3">
        <v>1000</v>
      </c>
      <c r="P289" s="81">
        <v>185854</v>
      </c>
    </row>
    <row r="290" spans="1:16" ht="15.75">
      <c r="A290" s="7"/>
      <c r="B290" s="8"/>
      <c r="C290" s="8"/>
      <c r="D290" s="7"/>
      <c r="E290" s="7"/>
      <c r="F290" s="7"/>
      <c r="G290" s="7"/>
      <c r="H290" s="7"/>
      <c r="I290" s="7"/>
      <c r="J290" s="7"/>
      <c r="K290" s="81"/>
      <c r="L290" s="81"/>
      <c r="N290" s="81">
        <v>17539265</v>
      </c>
      <c r="O290" s="3">
        <v>1000</v>
      </c>
      <c r="P290" s="81">
        <v>780759.56</v>
      </c>
    </row>
    <row r="291" spans="1:16" ht="15.75">
      <c r="A291" s="7"/>
      <c r="B291" s="8"/>
      <c r="C291" s="8"/>
      <c r="D291" s="7"/>
      <c r="E291" s="7"/>
      <c r="F291" s="7"/>
      <c r="G291" s="7"/>
      <c r="H291" s="7"/>
      <c r="I291" s="7"/>
      <c r="J291" s="7"/>
      <c r="K291" s="81"/>
      <c r="L291" s="81"/>
      <c r="N291" s="81">
        <v>12204335</v>
      </c>
      <c r="O291" s="3">
        <v>1000</v>
      </c>
      <c r="P291" s="81">
        <v>4598203.79</v>
      </c>
    </row>
    <row r="292" spans="1:16" ht="15.75">
      <c r="A292" s="7"/>
      <c r="B292" s="8"/>
      <c r="C292" s="8"/>
      <c r="D292" s="7"/>
      <c r="E292" s="7"/>
      <c r="F292" s="7"/>
      <c r="G292" s="7"/>
      <c r="H292" s="7"/>
      <c r="I292" s="7"/>
      <c r="J292" s="7"/>
      <c r="K292" s="81"/>
      <c r="L292" s="81"/>
      <c r="N292" s="81">
        <v>5840500</v>
      </c>
      <c r="O292" s="3">
        <v>1000</v>
      </c>
      <c r="P292" s="81">
        <v>1788541.89</v>
      </c>
    </row>
    <row r="293" spans="1:16" ht="15.75">
      <c r="A293" s="7"/>
      <c r="B293" s="8"/>
      <c r="C293" s="8"/>
      <c r="D293" s="7"/>
      <c r="E293" s="7"/>
      <c r="F293" s="7"/>
      <c r="G293" s="7"/>
      <c r="H293" s="7"/>
      <c r="I293" s="7"/>
      <c r="J293" s="7"/>
      <c r="K293" s="81"/>
      <c r="L293" s="81"/>
      <c r="N293" s="81">
        <v>356200</v>
      </c>
      <c r="O293" s="3">
        <v>1000</v>
      </c>
      <c r="P293" s="81"/>
    </row>
    <row r="294" spans="1:16" ht="15.75">
      <c r="A294" s="7"/>
      <c r="B294" s="8"/>
      <c r="C294" s="8"/>
      <c r="D294" s="7"/>
      <c r="E294" s="7"/>
      <c r="F294" s="7"/>
      <c r="G294" s="7"/>
      <c r="H294" s="7"/>
      <c r="I294" s="7"/>
      <c r="J294" s="7"/>
      <c r="K294" s="81"/>
      <c r="L294" s="81"/>
      <c r="N294" s="81">
        <v>356200</v>
      </c>
      <c r="O294" s="3">
        <v>1000</v>
      </c>
      <c r="P294" s="81"/>
    </row>
    <row r="295" spans="1:16" ht="15.75">
      <c r="A295" s="7"/>
      <c r="B295" s="8"/>
      <c r="C295" s="8"/>
      <c r="D295" s="7"/>
      <c r="E295" s="7"/>
      <c r="F295" s="7"/>
      <c r="G295" s="7"/>
      <c r="H295" s="7"/>
      <c r="I295" s="7"/>
      <c r="J295" s="7"/>
      <c r="K295" s="81"/>
      <c r="L295" s="81"/>
      <c r="N295" s="81">
        <v>133900</v>
      </c>
      <c r="O295" s="3">
        <v>1000</v>
      </c>
      <c r="P295" s="81">
        <v>30306</v>
      </c>
    </row>
    <row r="296" spans="1:16" ht="15.75">
      <c r="A296" s="7"/>
      <c r="B296" s="8"/>
      <c r="C296" s="8"/>
      <c r="D296" s="7"/>
      <c r="E296" s="7"/>
      <c r="F296" s="7"/>
      <c r="G296" s="7"/>
      <c r="H296" s="7"/>
      <c r="I296" s="7"/>
      <c r="J296" s="7"/>
      <c r="K296" s="81"/>
      <c r="L296" s="81"/>
      <c r="N296" s="81">
        <v>1002000</v>
      </c>
      <c r="O296" s="3">
        <v>1000</v>
      </c>
      <c r="P296" s="81">
        <v>374615</v>
      </c>
    </row>
    <row r="297" spans="1:16" ht="15.75">
      <c r="A297" s="7"/>
      <c r="B297" s="8"/>
      <c r="C297" s="8"/>
      <c r="D297" s="7"/>
      <c r="E297" s="7"/>
      <c r="F297" s="7"/>
      <c r="G297" s="7"/>
      <c r="H297" s="7"/>
      <c r="I297" s="7"/>
      <c r="J297" s="7"/>
      <c r="K297" s="81"/>
      <c r="L297" s="81"/>
      <c r="N297" s="81">
        <v>100000</v>
      </c>
      <c r="O297" s="3">
        <v>1000</v>
      </c>
      <c r="P297" s="81">
        <v>83720</v>
      </c>
    </row>
    <row r="298" spans="1:16" ht="15.75">
      <c r="A298" s="7"/>
      <c r="B298" s="8"/>
      <c r="C298" s="8"/>
      <c r="D298" s="7"/>
      <c r="E298" s="7"/>
      <c r="F298" s="7"/>
      <c r="G298" s="7"/>
      <c r="H298" s="7"/>
      <c r="I298" s="7"/>
      <c r="J298" s="7"/>
      <c r="K298" s="81"/>
      <c r="L298" s="81"/>
      <c r="N298" s="81">
        <v>902000</v>
      </c>
      <c r="O298" s="3">
        <v>1000</v>
      </c>
      <c r="P298" s="81">
        <v>290895</v>
      </c>
    </row>
    <row r="299" spans="1:16" ht="15.75">
      <c r="A299" s="7"/>
      <c r="B299" s="8"/>
      <c r="C299" s="8"/>
      <c r="D299" s="7"/>
      <c r="E299" s="7"/>
      <c r="F299" s="7"/>
      <c r="G299" s="7"/>
      <c r="H299" s="7"/>
      <c r="I299" s="7"/>
      <c r="J299" s="7"/>
      <c r="K299" s="82">
        <v>66706.54</v>
      </c>
      <c r="L299" s="82"/>
      <c r="N299" s="82"/>
      <c r="O299" s="3">
        <v>1000</v>
      </c>
      <c r="P299" s="82"/>
    </row>
    <row r="300" spans="1:16" ht="15.75">
      <c r="A300" s="7"/>
      <c r="B300" s="8"/>
      <c r="C300" s="8"/>
      <c r="D300" s="7"/>
      <c r="E300" s="7"/>
      <c r="F300" s="7"/>
      <c r="G300" s="7"/>
      <c r="H300" s="7"/>
      <c r="I300" s="7"/>
      <c r="J300" s="7"/>
      <c r="K300" s="81">
        <v>66706.54</v>
      </c>
      <c r="L300" s="81"/>
      <c r="N300" s="81"/>
      <c r="O300" s="3">
        <v>1000</v>
      </c>
      <c r="P300" s="81"/>
    </row>
    <row r="301" spans="1:16" ht="10.5" customHeight="1">
      <c r="A301" s="7"/>
      <c r="B301" s="8"/>
      <c r="C301" s="8"/>
      <c r="D301" s="7"/>
      <c r="E301" s="7"/>
      <c r="F301" s="7"/>
      <c r="G301" s="7"/>
      <c r="H301" s="7"/>
      <c r="I301" s="7"/>
      <c r="J301" s="7"/>
      <c r="K301" s="81">
        <v>66706.54</v>
      </c>
      <c r="L301" s="81"/>
      <c r="N301" s="81"/>
      <c r="O301" s="3">
        <v>1000</v>
      </c>
      <c r="P301" s="81"/>
    </row>
    <row r="302" spans="1:16" ht="15.75">
      <c r="A302" s="7"/>
      <c r="B302" s="8"/>
      <c r="C302" s="8"/>
      <c r="D302" s="7"/>
      <c r="E302" s="7"/>
      <c r="F302" s="7"/>
      <c r="G302" s="7"/>
      <c r="H302" s="7"/>
      <c r="I302" s="7"/>
      <c r="J302" s="7"/>
      <c r="K302" s="81">
        <v>52857</v>
      </c>
      <c r="L302" s="81"/>
      <c r="M302" s="6"/>
      <c r="N302" s="81"/>
      <c r="O302" s="3">
        <v>1000</v>
      </c>
      <c r="P302" s="81"/>
    </row>
    <row r="303" spans="1:16" ht="15.75">
      <c r="A303" s="7"/>
      <c r="B303" s="8"/>
      <c r="C303" s="8"/>
      <c r="D303" s="7"/>
      <c r="E303" s="7"/>
      <c r="F303" s="7"/>
      <c r="G303" s="7"/>
      <c r="H303" s="7"/>
      <c r="I303" s="7"/>
      <c r="J303" s="7"/>
      <c r="K303" s="81"/>
      <c r="L303" s="81"/>
      <c r="N303" s="81"/>
      <c r="O303" s="3">
        <v>1000</v>
      </c>
      <c r="P303" s="81"/>
    </row>
    <row r="304" spans="1:16" ht="15.75">
      <c r="A304" s="7"/>
      <c r="B304" s="8"/>
      <c r="C304" s="8"/>
      <c r="D304" s="7"/>
      <c r="E304" s="7"/>
      <c r="F304" s="7"/>
      <c r="G304" s="7"/>
      <c r="H304" s="7"/>
      <c r="I304" s="7"/>
      <c r="J304" s="7"/>
      <c r="K304" s="81">
        <v>13849.54</v>
      </c>
      <c r="L304" s="81"/>
      <c r="N304" s="81"/>
      <c r="O304" s="3">
        <v>1000</v>
      </c>
      <c r="P304" s="81"/>
    </row>
    <row r="305" spans="1:16" ht="15.75">
      <c r="A305" s="7"/>
      <c r="B305" s="8"/>
      <c r="C305" s="8"/>
      <c r="D305" s="7"/>
      <c r="E305" s="7"/>
      <c r="F305" s="7"/>
      <c r="G305" s="7"/>
      <c r="H305" s="7"/>
      <c r="I305" s="7"/>
      <c r="J305" s="7"/>
      <c r="K305" s="81"/>
      <c r="L305" s="81"/>
      <c r="N305" s="81"/>
      <c r="O305" s="3">
        <v>1000</v>
      </c>
      <c r="P305" s="81"/>
    </row>
    <row r="306" spans="1:16" ht="15.75">
      <c r="A306" s="7"/>
      <c r="B306" s="8"/>
      <c r="C306" s="8"/>
      <c r="D306" s="7"/>
      <c r="E306" s="7"/>
      <c r="F306" s="7"/>
      <c r="G306" s="7"/>
      <c r="H306" s="7"/>
      <c r="I306" s="7"/>
      <c r="J306" s="7"/>
      <c r="K306" s="81"/>
      <c r="L306" s="81"/>
      <c r="N306" s="81"/>
      <c r="O306" s="3">
        <v>1000</v>
      </c>
      <c r="P306" s="81"/>
    </row>
    <row r="307" spans="1:16" ht="15.75">
      <c r="A307" s="7"/>
      <c r="B307" s="8"/>
      <c r="C307" s="8"/>
      <c r="D307" s="7"/>
      <c r="E307" s="7"/>
      <c r="F307" s="7"/>
      <c r="G307" s="7"/>
      <c r="H307" s="7"/>
      <c r="I307" s="7"/>
      <c r="J307" s="7"/>
      <c r="K307" s="81"/>
      <c r="L307" s="81"/>
      <c r="N307" s="81"/>
      <c r="O307" s="3">
        <v>1000</v>
      </c>
      <c r="P307" s="81"/>
    </row>
    <row r="308" spans="1:16" ht="15.75">
      <c r="A308" s="7"/>
      <c r="B308" s="8"/>
      <c r="C308" s="8"/>
      <c r="D308" s="7"/>
      <c r="E308" s="7"/>
      <c r="F308" s="7"/>
      <c r="G308" s="7"/>
      <c r="H308" s="7"/>
      <c r="I308" s="7"/>
      <c r="J308" s="7"/>
      <c r="K308" s="81"/>
      <c r="L308" s="81"/>
      <c r="N308" s="81"/>
      <c r="O308" s="3">
        <v>1000</v>
      </c>
      <c r="P308" s="81"/>
    </row>
    <row r="309" spans="1:16" ht="15.75">
      <c r="A309" s="7"/>
      <c r="B309" s="8"/>
      <c r="C309" s="8"/>
      <c r="D309" s="7"/>
      <c r="E309" s="7"/>
      <c r="F309" s="7"/>
      <c r="G309" s="7"/>
      <c r="H309" s="7"/>
      <c r="I309" s="7"/>
      <c r="J309" s="7"/>
      <c r="K309" s="81"/>
      <c r="L309" s="81"/>
      <c r="N309" s="81"/>
      <c r="O309" s="3">
        <v>1000</v>
      </c>
      <c r="P309" s="81"/>
    </row>
    <row r="310" spans="1:16" ht="15.75">
      <c r="A310" s="7"/>
      <c r="B310" s="8"/>
      <c r="C310" s="8"/>
      <c r="D310" s="7"/>
      <c r="E310" s="7"/>
      <c r="F310" s="7"/>
      <c r="G310" s="7"/>
      <c r="H310" s="7"/>
      <c r="I310" s="7"/>
      <c r="J310" s="7"/>
      <c r="K310" s="81"/>
      <c r="L310" s="81"/>
      <c r="N310" s="81"/>
      <c r="O310" s="3">
        <v>1000</v>
      </c>
      <c r="P310" s="81"/>
    </row>
    <row r="311" spans="1:16" ht="15.75">
      <c r="A311" s="7"/>
      <c r="B311" s="8"/>
      <c r="C311" s="8"/>
      <c r="D311" s="7"/>
      <c r="E311" s="7"/>
      <c r="F311" s="7"/>
      <c r="G311" s="7"/>
      <c r="H311" s="7"/>
      <c r="I311" s="7"/>
      <c r="J311" s="7"/>
      <c r="K311" s="81"/>
      <c r="L311" s="81"/>
      <c r="N311" s="81"/>
      <c r="O311" s="3">
        <v>1000</v>
      </c>
      <c r="P311" s="81"/>
    </row>
    <row r="312" spans="1:16" ht="15.75">
      <c r="A312" s="7"/>
      <c r="B312" s="8"/>
      <c r="C312" s="8"/>
      <c r="D312" s="7"/>
      <c r="E312" s="7"/>
      <c r="F312" s="7"/>
      <c r="G312" s="7"/>
      <c r="H312" s="7"/>
      <c r="I312" s="7"/>
      <c r="J312" s="7"/>
      <c r="K312" s="81">
        <v>66706.54</v>
      </c>
      <c r="L312" s="81"/>
      <c r="N312" s="81"/>
      <c r="O312" s="3">
        <v>1000</v>
      </c>
      <c r="P312" s="81"/>
    </row>
    <row r="313" spans="1:16" ht="15.75">
      <c r="A313" s="7"/>
      <c r="B313" s="8"/>
      <c r="C313" s="8"/>
      <c r="D313" s="7"/>
      <c r="E313" s="7"/>
      <c r="F313" s="7"/>
      <c r="G313" s="7"/>
      <c r="H313" s="7"/>
      <c r="I313" s="7"/>
      <c r="J313" s="7"/>
      <c r="K313" s="81">
        <v>66706.54</v>
      </c>
      <c r="L313" s="81"/>
      <c r="N313" s="81"/>
      <c r="O313" s="3">
        <v>1000</v>
      </c>
      <c r="P313" s="81"/>
    </row>
    <row r="314" spans="1:16" ht="15.75">
      <c r="A314" s="7"/>
      <c r="B314" s="8"/>
      <c r="C314" s="8"/>
      <c r="D314" s="7"/>
      <c r="E314" s="7"/>
      <c r="F314" s="7"/>
      <c r="G314" s="7"/>
      <c r="H314" s="7"/>
      <c r="I314" s="7"/>
      <c r="J314" s="7"/>
      <c r="K314" s="81">
        <v>66706.54</v>
      </c>
      <c r="L314" s="81"/>
      <c r="N314" s="81"/>
      <c r="O314" s="3">
        <v>1000</v>
      </c>
      <c r="P314" s="81"/>
    </row>
    <row r="315" spans="1:16" ht="15.75">
      <c r="A315" s="7"/>
      <c r="B315" s="8"/>
      <c r="C315" s="8"/>
      <c r="D315" s="7"/>
      <c r="E315" s="7"/>
      <c r="F315" s="7"/>
      <c r="G315" s="7"/>
      <c r="H315" s="7"/>
      <c r="I315" s="7"/>
      <c r="J315" s="7"/>
      <c r="K315" s="81">
        <v>52857</v>
      </c>
      <c r="L315" s="81"/>
      <c r="N315" s="81"/>
      <c r="O315" s="3">
        <v>1000</v>
      </c>
      <c r="P315" s="81"/>
    </row>
    <row r="316" spans="1:16" ht="15.75">
      <c r="A316" s="7"/>
      <c r="B316" s="8"/>
      <c r="C316" s="8"/>
      <c r="D316" s="7"/>
      <c r="E316" s="7"/>
      <c r="F316" s="7"/>
      <c r="G316" s="7"/>
      <c r="H316" s="7"/>
      <c r="I316" s="7"/>
      <c r="J316" s="7"/>
      <c r="K316" s="81"/>
      <c r="L316" s="81"/>
      <c r="N316" s="81"/>
      <c r="O316" s="3">
        <v>1000</v>
      </c>
      <c r="P316" s="81"/>
    </row>
    <row r="317" spans="1:16" ht="15.75">
      <c r="A317" s="7"/>
      <c r="B317" s="8"/>
      <c r="C317" s="8"/>
      <c r="D317" s="7"/>
      <c r="E317" s="7"/>
      <c r="F317" s="7"/>
      <c r="G317" s="7"/>
      <c r="H317" s="7"/>
      <c r="I317" s="7"/>
      <c r="J317" s="7"/>
      <c r="K317" s="81">
        <v>13849.54</v>
      </c>
      <c r="L317" s="81"/>
      <c r="N317" s="81"/>
      <c r="O317" s="3">
        <v>1000</v>
      </c>
      <c r="P317" s="81"/>
    </row>
    <row r="318" spans="1:16" ht="15.75">
      <c r="A318" s="7"/>
      <c r="B318" s="8"/>
      <c r="C318" s="8"/>
      <c r="D318" s="7"/>
      <c r="E318" s="7"/>
      <c r="F318" s="7"/>
      <c r="G318" s="7"/>
      <c r="H318" s="7"/>
      <c r="I318" s="7"/>
      <c r="J318" s="7"/>
      <c r="K318" s="81"/>
      <c r="L318" s="81"/>
      <c r="N318" s="81"/>
      <c r="O318" s="3">
        <v>1000</v>
      </c>
      <c r="P318" s="81"/>
    </row>
    <row r="319" spans="1:16" ht="15.75">
      <c r="A319" s="7"/>
      <c r="B319" s="8"/>
      <c r="C319" s="8"/>
      <c r="D319" s="7"/>
      <c r="E319" s="7"/>
      <c r="F319" s="7"/>
      <c r="G319" s="7"/>
      <c r="H319" s="7"/>
      <c r="I319" s="7"/>
      <c r="J319" s="7"/>
      <c r="K319" s="81"/>
      <c r="L319" s="81"/>
      <c r="N319" s="81"/>
      <c r="O319" s="3">
        <v>1000</v>
      </c>
      <c r="P319" s="81"/>
    </row>
    <row r="320" spans="1:16" ht="15.75">
      <c r="A320" s="7"/>
      <c r="B320" s="8"/>
      <c r="C320" s="8"/>
      <c r="D320" s="7"/>
      <c r="E320" s="7"/>
      <c r="F320" s="7"/>
      <c r="G320" s="7"/>
      <c r="H320" s="7"/>
      <c r="I320" s="7"/>
      <c r="J320" s="7"/>
      <c r="K320" s="81"/>
      <c r="L320" s="81"/>
      <c r="N320" s="81"/>
      <c r="O320" s="3">
        <v>1000</v>
      </c>
      <c r="P320" s="81"/>
    </row>
    <row r="321" spans="11:16" ht="15">
      <c r="K321" s="81"/>
      <c r="L321" s="81"/>
      <c r="N321" s="81"/>
      <c r="O321" s="3">
        <v>1000</v>
      </c>
      <c r="P321" s="81"/>
    </row>
    <row r="322" spans="11:16" ht="15">
      <c r="K322" s="81"/>
      <c r="L322" s="81"/>
      <c r="N322" s="81"/>
      <c r="O322" s="3">
        <v>1000</v>
      </c>
      <c r="P322" s="81"/>
    </row>
    <row r="323" spans="11:16" ht="15">
      <c r="K323" s="81"/>
      <c r="L323" s="81"/>
      <c r="N323" s="81"/>
      <c r="O323" s="3">
        <v>1000</v>
      </c>
      <c r="P323" s="81"/>
    </row>
    <row r="324" spans="11:16" ht="15">
      <c r="K324" s="81"/>
      <c r="L324" s="81"/>
      <c r="N324" s="81"/>
      <c r="O324" s="3">
        <v>1000</v>
      </c>
      <c r="P324" s="81"/>
    </row>
    <row r="325" spans="11:16" ht="15.75">
      <c r="K325" s="81"/>
      <c r="L325" s="81"/>
      <c r="N325" s="81">
        <v>23220000</v>
      </c>
      <c r="O325" s="3">
        <v>1000</v>
      </c>
      <c r="P325" s="82">
        <v>10634211.43</v>
      </c>
    </row>
    <row r="326" spans="11:16" ht="15">
      <c r="K326" s="81"/>
      <c r="L326" s="81"/>
      <c r="N326" s="81">
        <v>23220000</v>
      </c>
      <c r="O326" s="3">
        <v>1000</v>
      </c>
      <c r="P326" s="81">
        <v>10634211.43</v>
      </c>
    </row>
    <row r="327" spans="11:16" ht="15">
      <c r="K327" s="81"/>
      <c r="L327" s="81"/>
      <c r="N327" s="81">
        <v>11924500</v>
      </c>
      <c r="O327" s="3">
        <v>1000</v>
      </c>
      <c r="P327" s="81">
        <v>6390866.75</v>
      </c>
    </row>
    <row r="328" spans="11:16" ht="18" customHeight="1">
      <c r="K328" s="81"/>
      <c r="L328" s="81"/>
      <c r="N328" s="81">
        <v>6802000</v>
      </c>
      <c r="O328" s="3">
        <v>1000</v>
      </c>
      <c r="P328" s="81">
        <v>2920423.57</v>
      </c>
    </row>
    <row r="329" spans="11:16" ht="0.75" customHeight="1">
      <c r="K329" s="81"/>
      <c r="L329" s="81"/>
      <c r="N329" s="81">
        <v>4353500</v>
      </c>
      <c r="O329" s="3">
        <v>1000</v>
      </c>
      <c r="P329" s="81">
        <v>3470443.18</v>
      </c>
    </row>
    <row r="330" spans="11:16" ht="15">
      <c r="K330" s="81"/>
      <c r="L330" s="81"/>
      <c r="N330" s="81">
        <v>769000</v>
      </c>
      <c r="O330" s="3">
        <v>1000</v>
      </c>
      <c r="P330" s="81"/>
    </row>
    <row r="331" spans="11:16" ht="15">
      <c r="K331" s="81"/>
      <c r="L331" s="81"/>
      <c r="N331" s="81">
        <v>11295500</v>
      </c>
      <c r="O331" s="3">
        <v>1000</v>
      </c>
      <c r="P331" s="81">
        <v>4243344.68</v>
      </c>
    </row>
    <row r="332" spans="11:16" ht="15">
      <c r="K332" s="81"/>
      <c r="L332" s="81"/>
      <c r="N332" s="81">
        <v>8053400</v>
      </c>
      <c r="O332" s="3">
        <v>1000</v>
      </c>
      <c r="P332" s="81">
        <v>1718270.5</v>
      </c>
    </row>
    <row r="333" spans="11:16" ht="15">
      <c r="K333" s="81"/>
      <c r="L333" s="81"/>
      <c r="N333" s="81">
        <v>3242100</v>
      </c>
      <c r="O333" s="3">
        <v>1000</v>
      </c>
      <c r="P333" s="81">
        <v>2525074.18</v>
      </c>
    </row>
    <row r="334" spans="11:16" ht="15">
      <c r="K334" s="81"/>
      <c r="L334" s="81"/>
      <c r="N334" s="81">
        <v>4904000</v>
      </c>
      <c r="O334" s="3">
        <v>1000</v>
      </c>
      <c r="P334" s="81">
        <v>817986.08</v>
      </c>
    </row>
    <row r="335" spans="11:16" ht="15">
      <c r="K335" s="81"/>
      <c r="L335" s="81"/>
      <c r="N335" s="81">
        <v>4904000</v>
      </c>
      <c r="O335" s="3">
        <v>1000</v>
      </c>
      <c r="P335" s="81">
        <v>817986.08</v>
      </c>
    </row>
    <row r="336" spans="11:16" ht="15">
      <c r="K336" s="81"/>
      <c r="L336" s="81"/>
      <c r="N336" s="81">
        <v>4904000</v>
      </c>
      <c r="O336" s="3">
        <v>1000</v>
      </c>
      <c r="P336" s="81">
        <v>817986.08</v>
      </c>
    </row>
    <row r="337" spans="11:16" ht="20.25" customHeight="1">
      <c r="K337" s="81"/>
      <c r="L337" s="81"/>
      <c r="N337" s="81">
        <v>4904000</v>
      </c>
      <c r="O337" s="3">
        <v>1000</v>
      </c>
      <c r="P337" s="81">
        <v>817986.08</v>
      </c>
    </row>
    <row r="338" spans="11:16" ht="15">
      <c r="K338" s="81"/>
      <c r="L338" s="81"/>
      <c r="N338" s="81">
        <v>6802000</v>
      </c>
      <c r="O338" s="3">
        <v>1000</v>
      </c>
      <c r="P338" s="81">
        <v>2920423.57</v>
      </c>
    </row>
    <row r="339" spans="11:16" ht="15">
      <c r="K339" s="81"/>
      <c r="L339" s="81"/>
      <c r="N339" s="81">
        <v>6802000</v>
      </c>
      <c r="O339" s="3">
        <v>1000</v>
      </c>
      <c r="P339" s="81">
        <v>2920423.57</v>
      </c>
    </row>
    <row r="340" spans="11:16" ht="15">
      <c r="K340" s="81"/>
      <c r="L340" s="81"/>
      <c r="N340" s="81">
        <v>6802000</v>
      </c>
      <c r="O340" s="3">
        <v>1000</v>
      </c>
      <c r="P340" s="81">
        <v>2920423.57</v>
      </c>
    </row>
    <row r="341" spans="11:16" ht="17.25" customHeight="1">
      <c r="K341" s="81"/>
      <c r="L341" s="81"/>
      <c r="N341" s="81">
        <v>6802000</v>
      </c>
      <c r="O341" s="3">
        <v>1000</v>
      </c>
      <c r="P341" s="81">
        <v>2920423.57</v>
      </c>
    </row>
    <row r="342" spans="11:16" ht="15">
      <c r="K342" s="81"/>
      <c r="L342" s="81"/>
      <c r="N342" s="81">
        <v>4353500</v>
      </c>
      <c r="O342" s="3">
        <v>1000</v>
      </c>
      <c r="P342" s="81">
        <v>3470443.18</v>
      </c>
    </row>
    <row r="343" spans="11:16" ht="15">
      <c r="K343" s="81"/>
      <c r="L343" s="81"/>
      <c r="N343" s="81">
        <v>4353500</v>
      </c>
      <c r="O343" s="3">
        <v>1000</v>
      </c>
      <c r="P343" s="81">
        <v>3470443.18</v>
      </c>
    </row>
    <row r="344" spans="11:16" ht="15">
      <c r="K344" s="81"/>
      <c r="L344" s="81"/>
      <c r="N344" s="81">
        <v>4353500</v>
      </c>
      <c r="O344" s="3">
        <v>1000</v>
      </c>
      <c r="P344" s="81">
        <v>3470443.18</v>
      </c>
    </row>
    <row r="345" spans="11:16" ht="18.75" customHeight="1">
      <c r="K345" s="81"/>
      <c r="L345" s="81"/>
      <c r="N345" s="81">
        <v>4353500</v>
      </c>
      <c r="O345" s="3">
        <v>1000</v>
      </c>
      <c r="P345" s="81">
        <v>3470443.18</v>
      </c>
    </row>
    <row r="346" spans="11:16" ht="15">
      <c r="K346" s="81"/>
      <c r="L346" s="81"/>
      <c r="N346" s="81">
        <v>7160500</v>
      </c>
      <c r="O346" s="3">
        <v>1000</v>
      </c>
      <c r="P346" s="81">
        <v>3425358.6</v>
      </c>
    </row>
    <row r="347" spans="11:16" ht="15">
      <c r="K347" s="81"/>
      <c r="L347" s="81"/>
      <c r="N347" s="81">
        <v>7160500</v>
      </c>
      <c r="O347" s="3">
        <v>1000</v>
      </c>
      <c r="P347" s="81">
        <v>3425358.6</v>
      </c>
    </row>
    <row r="348" spans="11:16" ht="15">
      <c r="K348" s="81"/>
      <c r="L348" s="81"/>
      <c r="N348" s="81">
        <v>769000</v>
      </c>
      <c r="O348" s="3">
        <v>1000</v>
      </c>
      <c r="P348" s="81"/>
    </row>
    <row r="349" spans="11:16" ht="15">
      <c r="K349" s="81"/>
      <c r="L349" s="81"/>
      <c r="N349" s="81">
        <v>769000</v>
      </c>
      <c r="O349" s="3">
        <v>1000</v>
      </c>
      <c r="P349" s="81"/>
    </row>
    <row r="350" spans="11:16" ht="15">
      <c r="K350" s="81"/>
      <c r="L350" s="81"/>
      <c r="N350" s="81">
        <v>6391500</v>
      </c>
      <c r="O350" s="3">
        <v>1000</v>
      </c>
      <c r="P350" s="81">
        <v>3425358.6</v>
      </c>
    </row>
    <row r="351" spans="11:16" ht="15">
      <c r="K351" s="81"/>
      <c r="L351" s="81"/>
      <c r="N351" s="81">
        <v>3149400</v>
      </c>
      <c r="O351" s="3">
        <v>1000</v>
      </c>
      <c r="P351" s="81">
        <v>900284.42</v>
      </c>
    </row>
    <row r="352" spans="11:16" ht="15">
      <c r="K352" s="81"/>
      <c r="L352" s="81"/>
      <c r="N352" s="81">
        <v>3242100</v>
      </c>
      <c r="O352" s="3">
        <v>1000</v>
      </c>
      <c r="P352" s="81">
        <v>2525074.18</v>
      </c>
    </row>
    <row r="353" spans="11:16" ht="15.75">
      <c r="K353" s="81"/>
      <c r="L353" s="81"/>
      <c r="N353" s="81">
        <v>451617600</v>
      </c>
      <c r="O353" s="3">
        <v>1000</v>
      </c>
      <c r="P353" s="82">
        <v>223525350.96</v>
      </c>
    </row>
    <row r="354" spans="11:16" ht="15">
      <c r="K354" s="81"/>
      <c r="L354" s="81"/>
      <c r="N354" s="81">
        <v>450742600</v>
      </c>
      <c r="O354" s="3">
        <v>1000</v>
      </c>
      <c r="P354" s="81">
        <v>223525350.96</v>
      </c>
    </row>
    <row r="355" spans="11:16" ht="15">
      <c r="K355" s="81"/>
      <c r="L355" s="81"/>
      <c r="N355" s="81">
        <v>44507500</v>
      </c>
      <c r="O355" s="3">
        <v>1000</v>
      </c>
      <c r="P355" s="81">
        <v>16164602.73</v>
      </c>
    </row>
    <row r="356" spans="11:16" ht="15">
      <c r="K356" s="81"/>
      <c r="L356" s="81"/>
      <c r="N356" s="81">
        <v>10980000</v>
      </c>
      <c r="O356" s="3">
        <v>1000</v>
      </c>
      <c r="P356" s="81">
        <v>3893606.39</v>
      </c>
    </row>
    <row r="357" spans="11:16" ht="15">
      <c r="K357" s="81"/>
      <c r="L357" s="81"/>
      <c r="N357" s="81">
        <v>33520610</v>
      </c>
      <c r="O357" s="3">
        <v>1000</v>
      </c>
      <c r="P357" s="81">
        <v>12264112.97</v>
      </c>
    </row>
    <row r="358" spans="11:16" ht="15">
      <c r="K358" s="81"/>
      <c r="L358" s="81"/>
      <c r="N358" s="81">
        <v>6890</v>
      </c>
      <c r="O358" s="3">
        <v>1000</v>
      </c>
      <c r="P358" s="81">
        <v>6883.37</v>
      </c>
    </row>
    <row r="359" spans="11:16" ht="15">
      <c r="K359" s="81"/>
      <c r="L359" s="81"/>
      <c r="N359" s="81">
        <v>406235100</v>
      </c>
      <c r="O359" s="3">
        <v>1000</v>
      </c>
      <c r="P359" s="81">
        <v>207360748.23</v>
      </c>
    </row>
    <row r="360" spans="11:16" ht="15">
      <c r="K360" s="81"/>
      <c r="L360" s="81"/>
      <c r="N360" s="81">
        <v>311794000</v>
      </c>
      <c r="O360" s="3">
        <v>1000</v>
      </c>
      <c r="P360" s="81">
        <v>153712748.23</v>
      </c>
    </row>
    <row r="361" spans="11:16" ht="15">
      <c r="K361" s="81"/>
      <c r="L361" s="81"/>
      <c r="N361" s="81">
        <v>94441100</v>
      </c>
      <c r="O361" s="3">
        <v>1000</v>
      </c>
      <c r="P361" s="81">
        <v>53648000</v>
      </c>
    </row>
    <row r="362" spans="11:16" ht="15">
      <c r="K362" s="81"/>
      <c r="L362" s="81"/>
      <c r="N362" s="81">
        <v>875000</v>
      </c>
      <c r="O362" s="3">
        <v>1000</v>
      </c>
      <c r="P362" s="81"/>
    </row>
    <row r="363" spans="11:16" ht="15">
      <c r="K363" s="81"/>
      <c r="L363" s="81"/>
      <c r="N363" s="81">
        <v>875000</v>
      </c>
      <c r="O363" s="3">
        <v>1000</v>
      </c>
      <c r="P363" s="81"/>
    </row>
    <row r="364" spans="11:16" ht="15">
      <c r="K364" s="81"/>
      <c r="L364" s="81"/>
      <c r="N364" s="81">
        <v>20656000</v>
      </c>
      <c r="O364" s="3">
        <v>1000</v>
      </c>
      <c r="P364" s="81">
        <v>7377499.16</v>
      </c>
    </row>
    <row r="365" spans="11:16" ht="15">
      <c r="K365" s="81"/>
      <c r="L365" s="81"/>
      <c r="N365" s="81">
        <v>19781000</v>
      </c>
      <c r="O365" s="3">
        <v>1000</v>
      </c>
      <c r="P365" s="81">
        <v>7377499.16</v>
      </c>
    </row>
    <row r="366" spans="11:16" ht="15">
      <c r="K366" s="81"/>
      <c r="L366" s="81"/>
      <c r="N366" s="81">
        <v>18750000</v>
      </c>
      <c r="O366" s="3">
        <v>1000</v>
      </c>
      <c r="P366" s="81">
        <v>6861499.16</v>
      </c>
    </row>
    <row r="367" spans="11:16" ht="15">
      <c r="K367" s="81"/>
      <c r="L367" s="81"/>
      <c r="N367" s="81">
        <v>18750000</v>
      </c>
      <c r="O367" s="3">
        <v>1000</v>
      </c>
      <c r="P367" s="81">
        <v>6861499.16</v>
      </c>
    </row>
    <row r="368" spans="11:16" ht="15">
      <c r="K368" s="81"/>
      <c r="L368" s="81"/>
      <c r="N368" s="81">
        <v>1031000</v>
      </c>
      <c r="O368" s="3">
        <v>1000</v>
      </c>
      <c r="P368" s="81">
        <v>516000</v>
      </c>
    </row>
    <row r="369" spans="11:16" ht="15">
      <c r="K369" s="81"/>
      <c r="L369" s="81"/>
      <c r="N369" s="81">
        <v>1031000</v>
      </c>
      <c r="O369" s="3">
        <v>1000</v>
      </c>
      <c r="P369" s="81">
        <v>516000</v>
      </c>
    </row>
    <row r="370" spans="11:16" ht="15">
      <c r="K370" s="81"/>
      <c r="L370" s="81"/>
      <c r="N370" s="81">
        <v>875000</v>
      </c>
      <c r="O370" s="3">
        <v>1000</v>
      </c>
      <c r="P370" s="81"/>
    </row>
    <row r="371" spans="11:16" ht="15">
      <c r="K371" s="81"/>
      <c r="L371" s="81"/>
      <c r="N371" s="81">
        <v>875000</v>
      </c>
      <c r="O371" s="3">
        <v>1000</v>
      </c>
      <c r="P371" s="81"/>
    </row>
    <row r="372" spans="11:16" ht="15">
      <c r="K372" s="81"/>
      <c r="L372" s="81"/>
      <c r="N372" s="81">
        <v>405204100</v>
      </c>
      <c r="O372" s="3">
        <v>1000</v>
      </c>
      <c r="P372" s="81">
        <v>206844748.23</v>
      </c>
    </row>
    <row r="373" spans="11:16" ht="15">
      <c r="K373" s="81"/>
      <c r="L373" s="81"/>
      <c r="N373" s="81">
        <v>405204100</v>
      </c>
      <c r="O373" s="3">
        <v>1000</v>
      </c>
      <c r="P373" s="81">
        <v>206844748.23</v>
      </c>
    </row>
    <row r="374" spans="11:16" ht="15">
      <c r="K374" s="81"/>
      <c r="L374" s="81"/>
      <c r="N374" s="81">
        <v>405204100</v>
      </c>
      <c r="O374" s="3">
        <v>1000</v>
      </c>
      <c r="P374" s="81">
        <v>206844748.23</v>
      </c>
    </row>
    <row r="375" spans="11:16" ht="15">
      <c r="K375" s="81"/>
      <c r="L375" s="81"/>
      <c r="N375" s="81">
        <v>310763000</v>
      </c>
      <c r="O375" s="3">
        <v>1000</v>
      </c>
      <c r="P375" s="81">
        <v>153196748.23</v>
      </c>
    </row>
    <row r="376" spans="11:16" ht="15">
      <c r="K376" s="81"/>
      <c r="L376" s="81"/>
      <c r="N376" s="81">
        <v>94441100</v>
      </c>
      <c r="O376" s="3">
        <v>1000</v>
      </c>
      <c r="P376" s="81">
        <v>53648000</v>
      </c>
    </row>
    <row r="377" spans="11:16" ht="15">
      <c r="K377" s="81"/>
      <c r="L377" s="81"/>
      <c r="N377" s="81">
        <v>25757500</v>
      </c>
      <c r="O377" s="3">
        <v>1000</v>
      </c>
      <c r="P377" s="81">
        <v>9303103.57</v>
      </c>
    </row>
    <row r="378" spans="11:16" ht="15">
      <c r="K378" s="81"/>
      <c r="L378" s="81"/>
      <c r="N378" s="81">
        <v>25757500</v>
      </c>
      <c r="O378" s="3">
        <v>1000</v>
      </c>
      <c r="P378" s="81">
        <v>9303103.57</v>
      </c>
    </row>
    <row r="379" spans="11:16" ht="15">
      <c r="K379" s="81"/>
      <c r="L379" s="81"/>
      <c r="N379" s="81">
        <v>25757500</v>
      </c>
      <c r="O379" s="3">
        <v>1000</v>
      </c>
      <c r="P379" s="81">
        <v>9303103.57</v>
      </c>
    </row>
    <row r="380" spans="11:16" ht="15">
      <c r="K380" s="81"/>
      <c r="L380" s="81"/>
      <c r="N380" s="81">
        <v>10980000</v>
      </c>
      <c r="O380" s="3">
        <v>1000</v>
      </c>
      <c r="P380" s="81">
        <v>3893606.39</v>
      </c>
    </row>
    <row r="381" spans="11:16" ht="15">
      <c r="K381" s="81"/>
      <c r="L381" s="81"/>
      <c r="N381" s="81">
        <v>14770610</v>
      </c>
      <c r="O381" s="3">
        <v>1000</v>
      </c>
      <c r="P381" s="81">
        <v>5402613.81</v>
      </c>
    </row>
    <row r="382" spans="11:16" ht="15">
      <c r="K382" s="81"/>
      <c r="L382" s="81"/>
      <c r="N382" s="81">
        <v>6890</v>
      </c>
      <c r="O382" s="3">
        <v>1000</v>
      </c>
      <c r="P382" s="81">
        <v>6883.37</v>
      </c>
    </row>
    <row r="383" spans="11:16" ht="15.75">
      <c r="K383" s="81"/>
      <c r="L383" s="81"/>
      <c r="N383" s="81">
        <v>423379973.63</v>
      </c>
      <c r="O383" s="3">
        <v>1000</v>
      </c>
      <c r="P383" s="82">
        <v>204487039.89</v>
      </c>
    </row>
    <row r="384" spans="11:16" ht="15">
      <c r="K384" s="81"/>
      <c r="L384" s="81"/>
      <c r="N384" s="81">
        <v>385625166.95</v>
      </c>
      <c r="O384" s="3">
        <v>1000</v>
      </c>
      <c r="P384" s="81">
        <v>188780160.37</v>
      </c>
    </row>
    <row r="385" spans="11:16" ht="15">
      <c r="K385" s="81"/>
      <c r="L385" s="81"/>
      <c r="N385" s="81">
        <v>229375753.63</v>
      </c>
      <c r="O385" s="3">
        <v>1000</v>
      </c>
      <c r="P385" s="81">
        <v>116437266.85</v>
      </c>
    </row>
    <row r="386" spans="11:16" ht="15">
      <c r="K386" s="81"/>
      <c r="L386" s="81"/>
      <c r="N386" s="81">
        <v>161871100</v>
      </c>
      <c r="O386" s="3">
        <v>1000</v>
      </c>
      <c r="P386" s="81">
        <v>81451564.22</v>
      </c>
    </row>
    <row r="387" spans="11:16" ht="15">
      <c r="K387" s="81"/>
      <c r="L387" s="81"/>
      <c r="N387" s="81">
        <v>25094353.63</v>
      </c>
      <c r="O387" s="3">
        <v>1000</v>
      </c>
      <c r="P387" s="81">
        <v>14759694.26</v>
      </c>
    </row>
    <row r="388" spans="11:16" ht="15">
      <c r="K388" s="81"/>
      <c r="L388" s="81"/>
      <c r="N388" s="81">
        <v>42410300</v>
      </c>
      <c r="O388" s="3">
        <v>1000</v>
      </c>
      <c r="P388" s="81">
        <v>20226008.37</v>
      </c>
    </row>
    <row r="389" spans="11:16" ht="15">
      <c r="K389" s="81"/>
      <c r="L389" s="81"/>
      <c r="N389" s="81">
        <v>139594498.5</v>
      </c>
      <c r="O389" s="3">
        <v>1000</v>
      </c>
      <c r="P389" s="81">
        <v>63380552.53</v>
      </c>
    </row>
    <row r="390" spans="11:16" ht="15">
      <c r="K390" s="81"/>
      <c r="L390" s="81"/>
      <c r="N390" s="81">
        <v>2068700</v>
      </c>
      <c r="O390" s="3">
        <v>1000</v>
      </c>
      <c r="P390" s="81">
        <v>574001.36</v>
      </c>
    </row>
    <row r="391" spans="11:16" ht="15">
      <c r="K391" s="81"/>
      <c r="L391" s="81"/>
      <c r="N391" s="81">
        <v>8189370.2</v>
      </c>
      <c r="O391" s="3">
        <v>1000</v>
      </c>
      <c r="P391" s="81">
        <v>1985301.28</v>
      </c>
    </row>
    <row r="392" spans="11:16" ht="15">
      <c r="K392" s="81"/>
      <c r="L392" s="81"/>
      <c r="N392" s="81">
        <v>121503000</v>
      </c>
      <c r="O392" s="3">
        <v>1000</v>
      </c>
      <c r="P392" s="81">
        <v>58680033.54</v>
      </c>
    </row>
    <row r="393" spans="11:16" ht="15">
      <c r="K393" s="81"/>
      <c r="L393" s="81"/>
      <c r="N393" s="81">
        <v>3956000</v>
      </c>
      <c r="O393" s="3">
        <v>1000</v>
      </c>
      <c r="P393" s="81">
        <v>1423863.63</v>
      </c>
    </row>
    <row r="394" spans="11:16" ht="15">
      <c r="K394" s="81"/>
      <c r="L394" s="81"/>
      <c r="N394" s="81">
        <v>3877428.3</v>
      </c>
      <c r="O394" s="3">
        <v>1000</v>
      </c>
      <c r="P394" s="81">
        <v>717352.72</v>
      </c>
    </row>
    <row r="395" spans="11:16" ht="15">
      <c r="K395" s="81"/>
      <c r="L395" s="81"/>
      <c r="N395" s="81">
        <v>16654914.82</v>
      </c>
      <c r="O395" s="3">
        <v>1000</v>
      </c>
      <c r="P395" s="81">
        <v>8962340.99</v>
      </c>
    </row>
    <row r="396" spans="11:16" ht="15">
      <c r="K396" s="81"/>
      <c r="L396" s="81"/>
      <c r="N396" s="81">
        <v>37754806.68</v>
      </c>
      <c r="O396" s="3">
        <v>1000</v>
      </c>
      <c r="P396" s="81">
        <v>15706879.52</v>
      </c>
    </row>
    <row r="397" spans="11:16" ht="15">
      <c r="K397" s="81"/>
      <c r="L397" s="81"/>
      <c r="N397" s="81">
        <v>576694.1</v>
      </c>
      <c r="O397" s="3">
        <v>1000</v>
      </c>
      <c r="P397" s="81">
        <v>227849.5</v>
      </c>
    </row>
    <row r="398" spans="11:16" ht="15">
      <c r="K398" s="81"/>
      <c r="L398" s="81"/>
      <c r="N398" s="81">
        <v>37178112.58</v>
      </c>
      <c r="O398" s="3">
        <v>1000</v>
      </c>
      <c r="P398" s="81">
        <v>15479030.02</v>
      </c>
    </row>
    <row r="399" spans="11:16" ht="15">
      <c r="K399" s="81"/>
      <c r="L399" s="81"/>
      <c r="N399" s="81">
        <v>42309290.8</v>
      </c>
      <c r="O399" s="3">
        <v>1000</v>
      </c>
      <c r="P399" s="81">
        <v>19168116.91</v>
      </c>
    </row>
    <row r="400" spans="11:16" ht="15">
      <c r="K400" s="81"/>
      <c r="L400" s="81"/>
      <c r="N400" s="81">
        <v>36946290.8</v>
      </c>
      <c r="O400" s="3">
        <v>1000</v>
      </c>
      <c r="P400" s="81">
        <v>17329622.4</v>
      </c>
    </row>
    <row r="401" spans="11:16" ht="15">
      <c r="K401" s="81"/>
      <c r="L401" s="81"/>
      <c r="N401" s="81">
        <v>21744290.8</v>
      </c>
      <c r="O401" s="3">
        <v>1000</v>
      </c>
      <c r="P401" s="81">
        <v>10296294.08</v>
      </c>
    </row>
    <row r="402" spans="11:16" ht="15">
      <c r="K402" s="81"/>
      <c r="L402" s="81"/>
      <c r="N402" s="81">
        <v>14337800</v>
      </c>
      <c r="O402" s="3">
        <v>1000</v>
      </c>
      <c r="P402" s="81">
        <v>6494191.92</v>
      </c>
    </row>
    <row r="403" spans="11:16" ht="15">
      <c r="K403" s="81"/>
      <c r="L403" s="81"/>
      <c r="N403" s="81">
        <v>3650090.8</v>
      </c>
      <c r="O403" s="3">
        <v>1000</v>
      </c>
      <c r="P403" s="81">
        <v>2126390.8</v>
      </c>
    </row>
    <row r="404" spans="11:16" ht="15">
      <c r="K404" s="81"/>
      <c r="L404" s="81"/>
      <c r="N404" s="81">
        <v>3756400</v>
      </c>
      <c r="O404" s="3">
        <v>1000</v>
      </c>
      <c r="P404" s="81">
        <v>1675711.36</v>
      </c>
    </row>
    <row r="405" spans="11:16" ht="15">
      <c r="K405" s="81"/>
      <c r="L405" s="81"/>
      <c r="N405" s="81">
        <v>14276200</v>
      </c>
      <c r="O405" s="3">
        <v>1000</v>
      </c>
      <c r="P405" s="81">
        <v>6460687.87</v>
      </c>
    </row>
    <row r="406" spans="11:16" ht="15">
      <c r="K406" s="81"/>
      <c r="L406" s="81"/>
      <c r="N406" s="81">
        <v>215000</v>
      </c>
      <c r="O406" s="3">
        <v>1000</v>
      </c>
      <c r="P406" s="81">
        <v>34000</v>
      </c>
    </row>
    <row r="407" spans="11:16" ht="15">
      <c r="K407" s="81"/>
      <c r="L407" s="81"/>
      <c r="N407" s="81">
        <v>127200</v>
      </c>
      <c r="O407" s="3">
        <v>1000</v>
      </c>
      <c r="P407" s="81">
        <v>3027.93</v>
      </c>
    </row>
    <row r="408" spans="11:16" ht="15">
      <c r="K408" s="81"/>
      <c r="L408" s="81"/>
      <c r="N408" s="81">
        <v>12656000</v>
      </c>
      <c r="O408" s="3">
        <v>1000</v>
      </c>
      <c r="P408" s="81">
        <v>6224030.76</v>
      </c>
    </row>
    <row r="409" spans="11:16" ht="15">
      <c r="K409" s="81"/>
      <c r="L409" s="81"/>
      <c r="N409" s="81">
        <v>793000</v>
      </c>
      <c r="O409" s="3">
        <v>1000</v>
      </c>
      <c r="P409" s="81">
        <v>56226.6</v>
      </c>
    </row>
    <row r="410" spans="11:16" ht="15">
      <c r="K410" s="81"/>
      <c r="L410" s="81"/>
      <c r="N410" s="81">
        <v>485000</v>
      </c>
      <c r="O410" s="3">
        <v>1000</v>
      </c>
      <c r="P410" s="81">
        <v>143402.58</v>
      </c>
    </row>
    <row r="411" spans="11:16" ht="15">
      <c r="K411" s="81"/>
      <c r="L411" s="81"/>
      <c r="N411" s="81">
        <v>925800</v>
      </c>
      <c r="O411" s="3">
        <v>1000</v>
      </c>
      <c r="P411" s="81">
        <v>572640.45</v>
      </c>
    </row>
    <row r="412" spans="11:16" ht="15">
      <c r="K412" s="81"/>
      <c r="L412" s="81"/>
      <c r="N412" s="81">
        <v>5363000</v>
      </c>
      <c r="O412" s="3">
        <v>1000</v>
      </c>
      <c r="P412" s="81">
        <v>1838494.51</v>
      </c>
    </row>
    <row r="413" spans="11:16" ht="15">
      <c r="K413" s="81"/>
      <c r="L413" s="81"/>
      <c r="N413" s="81">
        <v>5000</v>
      </c>
      <c r="O413" s="3">
        <v>1000</v>
      </c>
      <c r="P413" s="81"/>
    </row>
    <row r="414" spans="11:16" ht="15">
      <c r="K414" s="81"/>
      <c r="L414" s="81"/>
      <c r="N414" s="81">
        <v>5358000</v>
      </c>
      <c r="O414" s="3">
        <v>1000</v>
      </c>
      <c r="P414" s="81">
        <v>1838494.51</v>
      </c>
    </row>
    <row r="415" spans="11:16" ht="15">
      <c r="K415" s="81"/>
      <c r="L415" s="81"/>
      <c r="N415" s="81">
        <v>373949982.83</v>
      </c>
      <c r="O415" s="3">
        <v>1000</v>
      </c>
      <c r="P415" s="81">
        <v>182436276.51</v>
      </c>
    </row>
    <row r="416" spans="11:16" ht="15">
      <c r="K416" s="81"/>
      <c r="L416" s="81"/>
      <c r="N416" s="81">
        <v>342713061.33</v>
      </c>
      <c r="O416" s="3">
        <v>1000</v>
      </c>
      <c r="P416" s="81">
        <v>169192640.03</v>
      </c>
    </row>
    <row r="417" spans="11:16" ht="15">
      <c r="K417" s="81"/>
      <c r="L417" s="81"/>
      <c r="N417" s="81">
        <v>206069762.83</v>
      </c>
      <c r="O417" s="3">
        <v>1000</v>
      </c>
      <c r="P417" s="81">
        <v>105177055.52</v>
      </c>
    </row>
    <row r="418" spans="11:16" ht="15">
      <c r="K418" s="81"/>
      <c r="L418" s="81"/>
      <c r="N418" s="81">
        <v>146441300</v>
      </c>
      <c r="O418" s="3">
        <v>1000</v>
      </c>
      <c r="P418" s="81">
        <v>74186166.05</v>
      </c>
    </row>
    <row r="419" spans="11:16" ht="15">
      <c r="K419" s="81"/>
      <c r="L419" s="81"/>
      <c r="N419" s="81">
        <v>21260662.83</v>
      </c>
      <c r="O419" s="3">
        <v>1000</v>
      </c>
      <c r="P419" s="81">
        <v>12563303.46</v>
      </c>
    </row>
    <row r="420" spans="11:16" ht="15">
      <c r="K420" s="81"/>
      <c r="L420" s="81"/>
      <c r="N420" s="81">
        <v>38367800</v>
      </c>
      <c r="O420" s="3">
        <v>1000</v>
      </c>
      <c r="P420" s="81">
        <v>18427586.01</v>
      </c>
    </row>
    <row r="421" spans="11:16" ht="15">
      <c r="K421" s="81"/>
      <c r="L421" s="81"/>
      <c r="N421" s="81">
        <v>122262698.5</v>
      </c>
      <c r="O421" s="3">
        <v>1000</v>
      </c>
      <c r="P421" s="81">
        <v>55867474.77</v>
      </c>
    </row>
    <row r="422" spans="11:16" ht="15">
      <c r="K422" s="81"/>
      <c r="L422" s="81"/>
      <c r="N422" s="81">
        <v>1838500</v>
      </c>
      <c r="O422" s="3">
        <v>1000</v>
      </c>
      <c r="P422" s="81">
        <v>534001.36</v>
      </c>
    </row>
    <row r="423" spans="11:16" ht="15">
      <c r="K423" s="81"/>
      <c r="L423" s="81"/>
      <c r="N423" s="81">
        <v>6192970.2</v>
      </c>
      <c r="O423" s="3">
        <v>1000</v>
      </c>
      <c r="P423" s="81">
        <v>1944273.35</v>
      </c>
    </row>
    <row r="424" spans="11:16" ht="15">
      <c r="K424" s="81"/>
      <c r="L424" s="81"/>
      <c r="N424" s="81">
        <v>108847000</v>
      </c>
      <c r="O424" s="3">
        <v>1000</v>
      </c>
      <c r="P424" s="81">
        <v>52456002.78</v>
      </c>
    </row>
    <row r="425" spans="11:16" ht="15">
      <c r="K425" s="81"/>
      <c r="L425" s="81"/>
      <c r="N425" s="81">
        <v>2163000</v>
      </c>
      <c r="O425" s="3">
        <v>1000</v>
      </c>
      <c r="P425" s="81">
        <v>367637.03</v>
      </c>
    </row>
    <row r="426" spans="11:16" ht="15">
      <c r="K426" s="81"/>
      <c r="L426" s="81"/>
      <c r="N426" s="81">
        <v>3221228.3</v>
      </c>
      <c r="O426" s="3">
        <v>1000</v>
      </c>
      <c r="P426" s="81">
        <v>565560.25</v>
      </c>
    </row>
    <row r="427" spans="11:16" ht="15">
      <c r="K427" s="81"/>
      <c r="L427" s="81"/>
      <c r="N427" s="81">
        <v>14380600</v>
      </c>
      <c r="O427" s="3">
        <v>1000</v>
      </c>
      <c r="P427" s="81">
        <v>8148109.74</v>
      </c>
    </row>
    <row r="428" spans="11:16" ht="15">
      <c r="K428" s="81"/>
      <c r="L428" s="81"/>
      <c r="N428" s="81">
        <v>31236921.5</v>
      </c>
      <c r="O428" s="3">
        <v>1000</v>
      </c>
      <c r="P428" s="81">
        <v>13243636.48</v>
      </c>
    </row>
    <row r="429" spans="11:16" ht="15">
      <c r="K429" s="81"/>
      <c r="L429" s="81"/>
      <c r="N429" s="81">
        <v>298401.5</v>
      </c>
      <c r="O429" s="3">
        <v>1000</v>
      </c>
      <c r="P429" s="81">
        <v>139997.5</v>
      </c>
    </row>
    <row r="430" spans="11:16" ht="15">
      <c r="K430" s="81"/>
      <c r="L430" s="81"/>
      <c r="N430" s="81">
        <v>30938520</v>
      </c>
      <c r="O430" s="3">
        <v>1000</v>
      </c>
      <c r="P430" s="81">
        <v>13103638.98</v>
      </c>
    </row>
    <row r="431" spans="11:16" ht="15">
      <c r="K431" s="81"/>
      <c r="L431" s="81"/>
      <c r="N431" s="81">
        <v>300000</v>
      </c>
      <c r="O431" s="3">
        <v>1000</v>
      </c>
      <c r="P431" s="81">
        <v>228390.8</v>
      </c>
    </row>
    <row r="432" spans="11:16" ht="15">
      <c r="K432" s="81"/>
      <c r="L432" s="81"/>
      <c r="N432" s="81">
        <v>300000</v>
      </c>
      <c r="O432" s="3">
        <v>1000</v>
      </c>
      <c r="P432" s="81">
        <v>228390.8</v>
      </c>
    </row>
    <row r="433" spans="11:16" ht="15">
      <c r="K433" s="81"/>
      <c r="L433" s="81"/>
      <c r="N433" s="81">
        <v>300000</v>
      </c>
      <c r="O433" s="3">
        <v>1000</v>
      </c>
      <c r="P433" s="81">
        <v>228390.8</v>
      </c>
    </row>
    <row r="434" spans="11:16" ht="15">
      <c r="K434" s="81"/>
      <c r="L434" s="81"/>
      <c r="N434" s="81">
        <v>6820700</v>
      </c>
      <c r="O434" s="3">
        <v>1000</v>
      </c>
      <c r="P434" s="81">
        <v>2654255.67</v>
      </c>
    </row>
    <row r="435" spans="11:16" ht="15">
      <c r="K435" s="81"/>
      <c r="L435" s="81"/>
      <c r="N435" s="81">
        <v>5665814.82</v>
      </c>
      <c r="O435" s="3">
        <v>1000</v>
      </c>
      <c r="P435" s="81">
        <v>2029507.14</v>
      </c>
    </row>
    <row r="436" spans="11:16" ht="15">
      <c r="K436" s="81"/>
      <c r="L436" s="81"/>
      <c r="N436" s="81">
        <v>1561700</v>
      </c>
      <c r="O436" s="3">
        <v>1000</v>
      </c>
      <c r="P436" s="81">
        <v>963917.25</v>
      </c>
    </row>
    <row r="437" spans="11:16" ht="15">
      <c r="K437" s="81"/>
      <c r="L437" s="81"/>
      <c r="N437" s="81">
        <v>1092000</v>
      </c>
      <c r="O437" s="3">
        <v>1000</v>
      </c>
      <c r="P437" s="81">
        <v>771206.25</v>
      </c>
    </row>
    <row r="438" spans="11:16" ht="15">
      <c r="K438" s="81"/>
      <c r="L438" s="81"/>
      <c r="N438" s="81">
        <v>183600</v>
      </c>
      <c r="O438" s="3">
        <v>1000</v>
      </c>
      <c r="P438" s="81">
        <v>70000</v>
      </c>
    </row>
    <row r="439" spans="11:16" ht="15">
      <c r="K439" s="81"/>
      <c r="L439" s="81"/>
      <c r="N439" s="81">
        <v>286100</v>
      </c>
      <c r="O439" s="3">
        <v>1000</v>
      </c>
      <c r="P439" s="81">
        <v>122711</v>
      </c>
    </row>
    <row r="440" spans="11:16" ht="15">
      <c r="K440" s="81"/>
      <c r="L440" s="81"/>
      <c r="N440" s="81">
        <v>3055600</v>
      </c>
      <c r="O440" s="3">
        <v>1000</v>
      </c>
      <c r="P440" s="81">
        <v>1052389.89</v>
      </c>
    </row>
    <row r="441" spans="11:16" ht="15">
      <c r="K441" s="81"/>
      <c r="L441" s="81"/>
      <c r="N441" s="81">
        <v>15200</v>
      </c>
      <c r="O441" s="3">
        <v>1000</v>
      </c>
      <c r="P441" s="81">
        <v>6000</v>
      </c>
    </row>
    <row r="442" spans="11:16" ht="15">
      <c r="K442" s="81"/>
      <c r="L442" s="81"/>
      <c r="N442" s="81">
        <v>1869200</v>
      </c>
      <c r="O442" s="3">
        <v>1000</v>
      </c>
      <c r="P442" s="81">
        <v>38000</v>
      </c>
    </row>
    <row r="443" spans="11:16" ht="15">
      <c r="K443" s="81"/>
      <c r="L443" s="81"/>
      <c r="N443" s="81">
        <v>1000000</v>
      </c>
      <c r="O443" s="3">
        <v>1000</v>
      </c>
      <c r="P443" s="81">
        <v>1000000</v>
      </c>
    </row>
    <row r="444" spans="11:16" ht="15">
      <c r="K444" s="81"/>
      <c r="L444" s="81"/>
      <c r="N444" s="81">
        <v>171200</v>
      </c>
      <c r="O444" s="3">
        <v>1000</v>
      </c>
      <c r="P444" s="81">
        <v>8389.89</v>
      </c>
    </row>
    <row r="445" spans="11:16" ht="15">
      <c r="K445" s="81"/>
      <c r="L445" s="81"/>
      <c r="N445" s="81">
        <v>1048514.82</v>
      </c>
      <c r="O445" s="3">
        <v>1000</v>
      </c>
      <c r="P445" s="81">
        <v>13200</v>
      </c>
    </row>
    <row r="446" spans="11:16" ht="15">
      <c r="K446" s="81"/>
      <c r="L446" s="81"/>
      <c r="N446" s="81">
        <v>1154885.18</v>
      </c>
      <c r="O446" s="3">
        <v>1000</v>
      </c>
      <c r="P446" s="81">
        <v>624748.53</v>
      </c>
    </row>
    <row r="447" spans="11:16" ht="15">
      <c r="K447" s="81"/>
      <c r="L447" s="81"/>
      <c r="N447" s="81">
        <v>273292.6</v>
      </c>
      <c r="O447" s="3">
        <v>1000</v>
      </c>
      <c r="P447" s="81">
        <v>87852</v>
      </c>
    </row>
    <row r="448" spans="11:16" ht="15">
      <c r="K448" s="81"/>
      <c r="L448" s="81"/>
      <c r="N448" s="81">
        <v>881592.58</v>
      </c>
      <c r="O448" s="3">
        <v>1000</v>
      </c>
      <c r="P448" s="81">
        <v>536896.53</v>
      </c>
    </row>
    <row r="449" spans="11:16" ht="15.75">
      <c r="K449" s="81"/>
      <c r="L449" s="81"/>
      <c r="N449" s="81">
        <v>68439052.1</v>
      </c>
      <c r="O449" s="3">
        <v>1000</v>
      </c>
      <c r="P449" s="82">
        <v>34373890.12</v>
      </c>
    </row>
    <row r="450" spans="11:16" ht="15">
      <c r="K450" s="81"/>
      <c r="L450" s="81"/>
      <c r="N450" s="81">
        <v>67270252.1</v>
      </c>
      <c r="O450" s="3">
        <v>1000</v>
      </c>
      <c r="P450" s="81">
        <v>34159348.12</v>
      </c>
    </row>
    <row r="451" spans="11:16" ht="15">
      <c r="K451" s="81"/>
      <c r="L451" s="81"/>
      <c r="N451" s="81">
        <v>38454052.1</v>
      </c>
      <c r="O451" s="3">
        <v>1000</v>
      </c>
      <c r="P451" s="81">
        <v>19818080.16</v>
      </c>
    </row>
    <row r="452" spans="11:16" ht="16.5" customHeight="1">
      <c r="K452" s="81"/>
      <c r="L452" s="81"/>
      <c r="N452" s="81">
        <v>26730800</v>
      </c>
      <c r="O452" s="3">
        <v>1000</v>
      </c>
      <c r="P452" s="81">
        <v>13750303.98</v>
      </c>
    </row>
    <row r="453" spans="11:16" ht="15">
      <c r="K453" s="81"/>
      <c r="L453" s="81"/>
      <c r="N453" s="81">
        <v>4719552.1</v>
      </c>
      <c r="O453" s="3">
        <v>1000</v>
      </c>
      <c r="P453" s="81">
        <v>2495114.17</v>
      </c>
    </row>
    <row r="454" spans="11:16" ht="15">
      <c r="K454" s="81"/>
      <c r="L454" s="81"/>
      <c r="N454" s="81">
        <v>7003700</v>
      </c>
      <c r="O454" s="3">
        <v>1000</v>
      </c>
      <c r="P454" s="81">
        <v>3572662.01</v>
      </c>
    </row>
    <row r="455" spans="11:16" ht="15">
      <c r="K455" s="81"/>
      <c r="L455" s="81"/>
      <c r="N455" s="81">
        <v>25773050</v>
      </c>
      <c r="O455" s="3">
        <v>1000</v>
      </c>
      <c r="P455" s="81">
        <v>13070876.48</v>
      </c>
    </row>
    <row r="456" spans="11:16" ht="15">
      <c r="K456" s="81"/>
      <c r="L456" s="81"/>
      <c r="N456" s="81">
        <v>372200</v>
      </c>
      <c r="O456" s="3">
        <v>1000</v>
      </c>
      <c r="P456" s="81">
        <v>225350.62</v>
      </c>
    </row>
    <row r="457" spans="11:16" ht="15">
      <c r="K457" s="81"/>
      <c r="L457" s="81"/>
      <c r="N457" s="81">
        <v>1020500</v>
      </c>
      <c r="O457" s="3">
        <v>1000</v>
      </c>
      <c r="P457" s="81">
        <v>334317.18</v>
      </c>
    </row>
    <row r="458" spans="11:16" ht="15">
      <c r="K458" s="81"/>
      <c r="L458" s="81"/>
      <c r="N458" s="81">
        <v>20912000</v>
      </c>
      <c r="O458" s="3">
        <v>1000</v>
      </c>
      <c r="P458" s="81">
        <v>11147834.28</v>
      </c>
    </row>
    <row r="459" spans="11:16" ht="15">
      <c r="K459" s="81"/>
      <c r="L459" s="81"/>
      <c r="N459" s="81">
        <v>1072000</v>
      </c>
      <c r="O459" s="3">
        <v>1000</v>
      </c>
      <c r="P459" s="81">
        <v>392976.52</v>
      </c>
    </row>
    <row r="460" spans="11:16" ht="15">
      <c r="K460" s="81"/>
      <c r="L460" s="81"/>
      <c r="N460" s="81">
        <v>2396350</v>
      </c>
      <c r="O460" s="3">
        <v>1000</v>
      </c>
      <c r="P460" s="81">
        <v>970397.88</v>
      </c>
    </row>
    <row r="461" spans="11:16" ht="15">
      <c r="K461" s="81"/>
      <c r="L461" s="81"/>
      <c r="N461" s="81">
        <v>3043150</v>
      </c>
      <c r="O461" s="3">
        <v>1000</v>
      </c>
      <c r="P461" s="81">
        <v>1270391.48</v>
      </c>
    </row>
    <row r="462" spans="11:16" ht="15">
      <c r="K462" s="81"/>
      <c r="L462" s="81"/>
      <c r="N462" s="81">
        <v>1168800</v>
      </c>
      <c r="O462" s="3">
        <v>1000</v>
      </c>
      <c r="P462" s="81">
        <v>214542</v>
      </c>
    </row>
    <row r="463" spans="11:16" ht="15">
      <c r="K463" s="81"/>
      <c r="L463" s="81"/>
      <c r="N463" s="81">
        <v>1168800</v>
      </c>
      <c r="O463" s="3">
        <v>1000</v>
      </c>
      <c r="P463" s="81">
        <v>214542</v>
      </c>
    </row>
    <row r="464" spans="11:16" ht="15">
      <c r="K464" s="81"/>
      <c r="L464" s="81"/>
      <c r="N464" s="81">
        <v>68439052.1</v>
      </c>
      <c r="O464" s="3">
        <v>1000</v>
      </c>
      <c r="P464" s="81">
        <v>34373890.12</v>
      </c>
    </row>
    <row r="465" spans="11:16" ht="15">
      <c r="K465" s="81"/>
      <c r="L465" s="81"/>
      <c r="N465" s="81">
        <v>67270252.1</v>
      </c>
      <c r="O465" s="3">
        <v>1000</v>
      </c>
      <c r="P465" s="81">
        <v>34159348.12</v>
      </c>
    </row>
    <row r="466" spans="11:16" ht="15">
      <c r="K466" s="81"/>
      <c r="L466" s="81"/>
      <c r="N466" s="81">
        <v>38454052.1</v>
      </c>
      <c r="O466" s="3">
        <v>1000</v>
      </c>
      <c r="P466" s="81">
        <v>19818080.16</v>
      </c>
    </row>
    <row r="467" spans="11:16" ht="15" customHeight="1">
      <c r="K467" s="81"/>
      <c r="L467" s="81"/>
      <c r="N467" s="81">
        <v>26730800</v>
      </c>
      <c r="O467" s="3">
        <v>1000</v>
      </c>
      <c r="P467" s="81">
        <v>13750303.98</v>
      </c>
    </row>
    <row r="468" spans="11:16" ht="0.75" customHeight="1">
      <c r="K468" s="81"/>
      <c r="L468" s="81"/>
      <c r="N468" s="81">
        <v>4719552.1</v>
      </c>
      <c r="O468" s="3">
        <v>1000</v>
      </c>
      <c r="P468" s="81">
        <v>2495114.17</v>
      </c>
    </row>
    <row r="469" spans="11:16" ht="15">
      <c r="K469" s="81"/>
      <c r="L469" s="81"/>
      <c r="N469" s="81">
        <v>7003700</v>
      </c>
      <c r="O469" s="3">
        <v>1000</v>
      </c>
      <c r="P469" s="81">
        <v>3572662.01</v>
      </c>
    </row>
    <row r="470" spans="11:16" ht="15">
      <c r="K470" s="81"/>
      <c r="L470" s="81"/>
      <c r="N470" s="81">
        <v>25773050</v>
      </c>
      <c r="O470" s="3">
        <v>1000</v>
      </c>
      <c r="P470" s="81">
        <v>13070876.48</v>
      </c>
    </row>
    <row r="471" spans="11:16" ht="15">
      <c r="K471" s="81"/>
      <c r="L471" s="81"/>
      <c r="N471" s="81">
        <v>372200</v>
      </c>
      <c r="O471" s="3">
        <v>1000</v>
      </c>
      <c r="P471" s="81">
        <v>225350.62</v>
      </c>
    </row>
    <row r="472" spans="11:16" ht="15">
      <c r="K472" s="81"/>
      <c r="L472" s="81"/>
      <c r="N472" s="81">
        <v>1020500</v>
      </c>
      <c r="O472" s="3">
        <v>1000</v>
      </c>
      <c r="P472" s="81">
        <v>334317.18</v>
      </c>
    </row>
    <row r="473" spans="11:16" ht="15">
      <c r="K473" s="81"/>
      <c r="L473" s="81"/>
      <c r="N473" s="81">
        <v>20912000</v>
      </c>
      <c r="O473" s="3">
        <v>1000</v>
      </c>
      <c r="P473" s="81">
        <v>11147834.28</v>
      </c>
    </row>
    <row r="474" spans="11:16" ht="15">
      <c r="K474" s="81"/>
      <c r="L474" s="81"/>
      <c r="N474" s="81">
        <v>1072000</v>
      </c>
      <c r="O474" s="3">
        <v>1000</v>
      </c>
      <c r="P474" s="81">
        <v>392976.52</v>
      </c>
    </row>
    <row r="475" spans="11:16" ht="15">
      <c r="K475" s="81"/>
      <c r="L475" s="81"/>
      <c r="N475" s="81">
        <v>2396350</v>
      </c>
      <c r="O475" s="3">
        <v>1000</v>
      </c>
      <c r="P475" s="81">
        <v>970397.88</v>
      </c>
    </row>
    <row r="476" spans="11:16" ht="15">
      <c r="K476" s="81"/>
      <c r="L476" s="81"/>
      <c r="N476" s="81">
        <v>3043150</v>
      </c>
      <c r="O476" s="3">
        <v>1000</v>
      </c>
      <c r="P476" s="81">
        <v>1270391.48</v>
      </c>
    </row>
    <row r="477" spans="11:16" ht="15">
      <c r="K477" s="81"/>
      <c r="L477" s="81"/>
      <c r="N477" s="81">
        <v>1168800</v>
      </c>
      <c r="O477" s="3">
        <v>1000</v>
      </c>
      <c r="P477" s="81">
        <v>214542</v>
      </c>
    </row>
    <row r="478" spans="11:16" ht="15">
      <c r="K478" s="81"/>
      <c r="L478" s="81"/>
      <c r="N478" s="81">
        <v>1168800</v>
      </c>
      <c r="O478" s="3">
        <v>1000</v>
      </c>
      <c r="P478" s="81">
        <v>214542</v>
      </c>
    </row>
    <row r="479" spans="11:16" ht="15.75">
      <c r="K479" s="81"/>
      <c r="L479" s="81"/>
      <c r="N479" s="81">
        <v>7145800</v>
      </c>
      <c r="O479" s="3">
        <v>1000</v>
      </c>
      <c r="P479" s="82">
        <v>2902940.13</v>
      </c>
    </row>
    <row r="480" spans="11:16" ht="15">
      <c r="K480" s="81"/>
      <c r="L480" s="81"/>
      <c r="N480" s="81">
        <v>7085800</v>
      </c>
      <c r="O480" s="3">
        <v>1000</v>
      </c>
      <c r="P480" s="81">
        <v>2897940.13</v>
      </c>
    </row>
    <row r="481" spans="11:16" ht="15">
      <c r="K481" s="81"/>
      <c r="L481" s="81"/>
      <c r="N481" s="81">
        <v>3678300</v>
      </c>
      <c r="O481" s="3">
        <v>1000</v>
      </c>
      <c r="P481" s="81">
        <v>1479542.7</v>
      </c>
    </row>
    <row r="482" spans="11:16" ht="15">
      <c r="K482" s="81"/>
      <c r="L482" s="81"/>
      <c r="N482" s="81">
        <v>2575000</v>
      </c>
      <c r="O482" s="3">
        <v>1000</v>
      </c>
      <c r="P482" s="81">
        <v>1080000</v>
      </c>
    </row>
    <row r="483" spans="11:16" ht="15">
      <c r="K483" s="81"/>
      <c r="L483" s="81"/>
      <c r="N483" s="81">
        <v>428700</v>
      </c>
      <c r="O483" s="3">
        <v>1000</v>
      </c>
      <c r="P483" s="81">
        <v>160000</v>
      </c>
    </row>
    <row r="484" spans="11:16" ht="15">
      <c r="K484" s="81"/>
      <c r="L484" s="81"/>
      <c r="N484" s="81">
        <v>674600</v>
      </c>
      <c r="O484" s="3">
        <v>1000</v>
      </c>
      <c r="P484" s="81">
        <v>239542.7</v>
      </c>
    </row>
    <row r="485" spans="11:16" ht="15">
      <c r="K485" s="81"/>
      <c r="L485" s="81"/>
      <c r="N485" s="81">
        <v>2616800</v>
      </c>
      <c r="O485" s="3">
        <v>1000</v>
      </c>
      <c r="P485" s="81">
        <v>1140329.07</v>
      </c>
    </row>
    <row r="486" spans="11:16" ht="15">
      <c r="K486" s="81"/>
      <c r="L486" s="81"/>
      <c r="N486" s="81">
        <v>34100</v>
      </c>
      <c r="O486" s="3">
        <v>1000</v>
      </c>
      <c r="P486" s="81">
        <v>22800</v>
      </c>
    </row>
    <row r="487" spans="11:16" ht="15">
      <c r="K487" s="81"/>
      <c r="L487" s="81"/>
      <c r="N487" s="81">
        <v>2543000</v>
      </c>
      <c r="O487" s="3">
        <v>1000</v>
      </c>
      <c r="P487" s="81">
        <v>1105929.07</v>
      </c>
    </row>
    <row r="488" spans="11:16" ht="15">
      <c r="K488" s="81"/>
      <c r="L488" s="81"/>
      <c r="N488" s="81">
        <v>20000</v>
      </c>
      <c r="O488" s="3">
        <v>1000</v>
      </c>
      <c r="P488" s="81">
        <v>6200</v>
      </c>
    </row>
    <row r="489" spans="11:16" ht="15">
      <c r="K489" s="81"/>
      <c r="L489" s="81"/>
      <c r="N489" s="81">
        <v>19700</v>
      </c>
      <c r="O489" s="3">
        <v>1000</v>
      </c>
      <c r="P489" s="81">
        <v>5400</v>
      </c>
    </row>
    <row r="490" spans="11:16" ht="15">
      <c r="K490" s="81"/>
      <c r="L490" s="81"/>
      <c r="N490" s="81">
        <v>790700</v>
      </c>
      <c r="O490" s="3">
        <v>1000</v>
      </c>
      <c r="P490" s="81">
        <v>278068.36</v>
      </c>
    </row>
    <row r="491" spans="11:16" ht="15">
      <c r="K491" s="81"/>
      <c r="L491" s="81"/>
      <c r="N491" s="81">
        <v>60000</v>
      </c>
      <c r="O491" s="3">
        <v>1000</v>
      </c>
      <c r="P491" s="81">
        <v>5000</v>
      </c>
    </row>
    <row r="492" spans="11:16" ht="15">
      <c r="K492" s="81"/>
      <c r="L492" s="81"/>
      <c r="N492" s="81">
        <v>60000</v>
      </c>
      <c r="O492" s="3">
        <v>1000</v>
      </c>
      <c r="P492" s="81">
        <v>5000</v>
      </c>
    </row>
    <row r="493" spans="11:16" ht="15">
      <c r="K493" s="81"/>
      <c r="L493" s="81"/>
      <c r="N493" s="81">
        <v>7145800</v>
      </c>
      <c r="O493" s="3">
        <v>1000</v>
      </c>
      <c r="P493" s="81">
        <v>2902940.13</v>
      </c>
    </row>
    <row r="494" spans="11:16" ht="15">
      <c r="K494" s="81"/>
      <c r="L494" s="81"/>
      <c r="N494" s="81">
        <v>7085800</v>
      </c>
      <c r="O494" s="3">
        <v>1000</v>
      </c>
      <c r="P494" s="81">
        <v>2897940.13</v>
      </c>
    </row>
    <row r="495" spans="11:16" ht="15">
      <c r="K495" s="81"/>
      <c r="L495" s="81"/>
      <c r="N495" s="81">
        <v>3678300</v>
      </c>
      <c r="O495" s="3">
        <v>1000</v>
      </c>
      <c r="P495" s="81">
        <v>1479542.7</v>
      </c>
    </row>
    <row r="496" spans="11:16" ht="18" customHeight="1">
      <c r="K496" s="81"/>
      <c r="L496" s="81"/>
      <c r="N496" s="81">
        <v>2575000</v>
      </c>
      <c r="O496" s="3">
        <v>1000</v>
      </c>
      <c r="P496" s="81">
        <v>1080000</v>
      </c>
    </row>
    <row r="497" spans="11:16" ht="15">
      <c r="K497" s="81"/>
      <c r="L497" s="81"/>
      <c r="N497" s="81">
        <v>428700</v>
      </c>
      <c r="O497" s="3">
        <v>1000</v>
      </c>
      <c r="P497" s="81">
        <v>160000</v>
      </c>
    </row>
    <row r="498" spans="11:16" ht="15">
      <c r="K498" s="81"/>
      <c r="L498" s="81"/>
      <c r="N498" s="81">
        <v>674600</v>
      </c>
      <c r="O498" s="3">
        <v>1000</v>
      </c>
      <c r="P498" s="81">
        <v>239542.7</v>
      </c>
    </row>
    <row r="499" spans="11:16" ht="15">
      <c r="K499" s="81"/>
      <c r="L499" s="81"/>
      <c r="N499" s="81">
        <v>2616800</v>
      </c>
      <c r="O499" s="3">
        <v>1000</v>
      </c>
      <c r="P499" s="81">
        <v>1140329.07</v>
      </c>
    </row>
    <row r="500" spans="11:16" ht="15">
      <c r="K500" s="81"/>
      <c r="L500" s="81"/>
      <c r="N500" s="81">
        <v>34100</v>
      </c>
      <c r="O500" s="3">
        <v>1000</v>
      </c>
      <c r="P500" s="81">
        <v>22800</v>
      </c>
    </row>
    <row r="501" spans="11:16" ht="15">
      <c r="K501" s="81"/>
      <c r="L501" s="81"/>
      <c r="N501" s="81">
        <v>2543000</v>
      </c>
      <c r="O501" s="3">
        <v>1000</v>
      </c>
      <c r="P501" s="81">
        <v>1105929.07</v>
      </c>
    </row>
    <row r="502" spans="11:16" ht="15">
      <c r="K502" s="81"/>
      <c r="L502" s="81"/>
      <c r="N502" s="81">
        <v>20000</v>
      </c>
      <c r="O502" s="3">
        <v>1000</v>
      </c>
      <c r="P502" s="81">
        <v>6200</v>
      </c>
    </row>
    <row r="503" spans="11:16" ht="15">
      <c r="K503" s="81"/>
      <c r="L503" s="81"/>
      <c r="N503" s="81">
        <v>19700</v>
      </c>
      <c r="O503" s="3">
        <v>1000</v>
      </c>
      <c r="P503" s="81">
        <v>5400</v>
      </c>
    </row>
    <row r="504" spans="11:16" ht="15">
      <c r="K504" s="81"/>
      <c r="L504" s="81"/>
      <c r="N504" s="81">
        <v>790700</v>
      </c>
      <c r="O504" s="3">
        <v>1000</v>
      </c>
      <c r="P504" s="81">
        <v>278068.36</v>
      </c>
    </row>
    <row r="505" spans="11:16" ht="15">
      <c r="K505" s="81"/>
      <c r="L505" s="81"/>
      <c r="N505" s="81">
        <v>60000</v>
      </c>
      <c r="O505" s="3">
        <v>1000</v>
      </c>
      <c r="P505" s="81">
        <v>5000</v>
      </c>
    </row>
    <row r="506" spans="11:16" ht="15">
      <c r="K506" s="81"/>
      <c r="L506" s="81"/>
      <c r="N506" s="81">
        <v>60000</v>
      </c>
      <c r="O506" s="3">
        <v>1000</v>
      </c>
      <c r="P506" s="81">
        <v>5000</v>
      </c>
    </row>
    <row r="507" spans="11:16" ht="15.75">
      <c r="K507" s="81"/>
      <c r="L507" s="81"/>
      <c r="N507" s="81">
        <v>49113863</v>
      </c>
      <c r="O507" s="3">
        <v>1000</v>
      </c>
      <c r="P507" s="82">
        <v>25693844.25</v>
      </c>
    </row>
    <row r="508" spans="11:16" ht="15">
      <c r="K508" s="81"/>
      <c r="L508" s="81"/>
      <c r="N508" s="81">
        <v>48578013</v>
      </c>
      <c r="O508" s="3">
        <v>1000</v>
      </c>
      <c r="P508" s="81">
        <v>25531019.25</v>
      </c>
    </row>
    <row r="509" spans="11:16" ht="15">
      <c r="K509" s="81"/>
      <c r="L509" s="81"/>
      <c r="N509" s="81">
        <v>40193800</v>
      </c>
      <c r="O509" s="3">
        <v>1000</v>
      </c>
      <c r="P509" s="81">
        <v>22379737.18</v>
      </c>
    </row>
    <row r="510" spans="11:16" ht="15">
      <c r="K510" s="81"/>
      <c r="L510" s="81"/>
      <c r="N510" s="81">
        <v>17051800</v>
      </c>
      <c r="O510" s="3">
        <v>1000</v>
      </c>
      <c r="P510" s="81">
        <v>8303297.65</v>
      </c>
    </row>
    <row r="511" spans="11:16" ht="15">
      <c r="K511" s="81"/>
      <c r="L511" s="81"/>
      <c r="N511" s="81">
        <v>20005400</v>
      </c>
      <c r="O511" s="3">
        <v>1000</v>
      </c>
      <c r="P511" s="81">
        <v>11930956.23</v>
      </c>
    </row>
    <row r="512" spans="11:16" ht="15">
      <c r="K512" s="81"/>
      <c r="L512" s="81"/>
      <c r="N512" s="81">
        <v>3136600</v>
      </c>
      <c r="O512" s="3">
        <v>1000</v>
      </c>
      <c r="P512" s="81">
        <v>2145483.3</v>
      </c>
    </row>
    <row r="513" spans="11:16" ht="15">
      <c r="K513" s="81"/>
      <c r="L513" s="81"/>
      <c r="N513" s="81">
        <v>4883100</v>
      </c>
      <c r="O513" s="3">
        <v>1000</v>
      </c>
      <c r="P513" s="81">
        <v>1636820.67</v>
      </c>
    </row>
    <row r="514" spans="11:16" ht="15">
      <c r="K514" s="81"/>
      <c r="L514" s="81"/>
      <c r="N514" s="81">
        <v>244800</v>
      </c>
      <c r="O514" s="3">
        <v>1000</v>
      </c>
      <c r="P514" s="81">
        <v>244043.06</v>
      </c>
    </row>
    <row r="515" spans="11:16" ht="15">
      <c r="K515" s="81"/>
      <c r="L515" s="81"/>
      <c r="N515" s="81">
        <v>243100</v>
      </c>
      <c r="O515" s="3">
        <v>1000</v>
      </c>
      <c r="P515" s="81">
        <v>167288.9</v>
      </c>
    </row>
    <row r="516" spans="11:16" ht="15">
      <c r="K516" s="81"/>
      <c r="L516" s="81"/>
      <c r="N516" s="81">
        <v>1631900</v>
      </c>
      <c r="O516" s="3">
        <v>1000</v>
      </c>
      <c r="P516" s="81">
        <v>788426.56</v>
      </c>
    </row>
    <row r="517" spans="11:16" ht="15">
      <c r="K517" s="81"/>
      <c r="L517" s="81"/>
      <c r="N517" s="81">
        <v>483000</v>
      </c>
      <c r="O517" s="3">
        <v>1000</v>
      </c>
      <c r="P517" s="81">
        <v>46778.02</v>
      </c>
    </row>
    <row r="518" spans="11:16" ht="15">
      <c r="K518" s="81"/>
      <c r="L518" s="81"/>
      <c r="N518" s="81">
        <v>2280300</v>
      </c>
      <c r="O518" s="3">
        <v>1000</v>
      </c>
      <c r="P518" s="81">
        <v>390284.13</v>
      </c>
    </row>
    <row r="519" spans="11:16" ht="15">
      <c r="K519" s="81"/>
      <c r="L519" s="81"/>
      <c r="N519" s="81">
        <v>3098900</v>
      </c>
      <c r="O519" s="3">
        <v>1000</v>
      </c>
      <c r="P519" s="81">
        <v>1323830.4</v>
      </c>
    </row>
    <row r="520" spans="11:16" ht="15">
      <c r="K520" s="81"/>
      <c r="L520" s="81"/>
      <c r="N520" s="81">
        <v>268800</v>
      </c>
      <c r="O520" s="3">
        <v>1000</v>
      </c>
      <c r="P520" s="81">
        <v>65152.56</v>
      </c>
    </row>
    <row r="521" spans="11:16" ht="15">
      <c r="K521" s="81"/>
      <c r="L521" s="81"/>
      <c r="N521" s="81">
        <v>2830100</v>
      </c>
      <c r="O521" s="3">
        <v>1000</v>
      </c>
      <c r="P521" s="81">
        <v>1258677.84</v>
      </c>
    </row>
    <row r="522" spans="11:16" ht="15">
      <c r="K522" s="81"/>
      <c r="L522" s="81"/>
      <c r="N522" s="81">
        <v>402213</v>
      </c>
      <c r="O522" s="3">
        <v>1000</v>
      </c>
      <c r="P522" s="81">
        <v>190631</v>
      </c>
    </row>
    <row r="523" spans="11:16" ht="15">
      <c r="K523" s="81"/>
      <c r="L523" s="81"/>
      <c r="N523" s="81">
        <v>535850</v>
      </c>
      <c r="O523" s="3">
        <v>1000</v>
      </c>
      <c r="P523" s="81">
        <v>162825</v>
      </c>
    </row>
    <row r="524" spans="11:16" ht="15">
      <c r="K524" s="81"/>
      <c r="L524" s="81"/>
      <c r="N524" s="81">
        <v>535850</v>
      </c>
      <c r="O524" s="3">
        <v>1000</v>
      </c>
      <c r="P524" s="81">
        <v>162825</v>
      </c>
    </row>
    <row r="525" spans="11:16" ht="15">
      <c r="K525" s="81"/>
      <c r="L525" s="81"/>
      <c r="N525" s="81">
        <v>1656600</v>
      </c>
      <c r="O525" s="3">
        <v>1000</v>
      </c>
      <c r="P525" s="81">
        <v>730000</v>
      </c>
    </row>
    <row r="526" spans="11:16" ht="15">
      <c r="K526" s="81"/>
      <c r="L526" s="81"/>
      <c r="N526" s="81">
        <v>1656600</v>
      </c>
      <c r="O526" s="3">
        <v>1000</v>
      </c>
      <c r="P526" s="81">
        <v>730000</v>
      </c>
    </row>
    <row r="527" spans="11:16" ht="15">
      <c r="K527" s="81"/>
      <c r="L527" s="81"/>
      <c r="N527" s="81">
        <v>1656600</v>
      </c>
      <c r="O527" s="3">
        <v>1000</v>
      </c>
      <c r="P527" s="81">
        <v>730000</v>
      </c>
    </row>
    <row r="528" spans="11:16" ht="15.75" customHeight="1">
      <c r="K528" s="81"/>
      <c r="L528" s="81"/>
      <c r="N528" s="81">
        <v>1656600</v>
      </c>
      <c r="O528" s="3">
        <v>1000</v>
      </c>
      <c r="P528" s="81">
        <v>730000</v>
      </c>
    </row>
    <row r="529" spans="11:16" ht="15">
      <c r="K529" s="81"/>
      <c r="L529" s="81"/>
      <c r="N529" s="81">
        <v>18874800</v>
      </c>
      <c r="O529" s="3">
        <v>1000</v>
      </c>
      <c r="P529" s="81">
        <v>11299134.07</v>
      </c>
    </row>
    <row r="530" spans="11:16" ht="15">
      <c r="K530" s="81"/>
      <c r="L530" s="81"/>
      <c r="N530" s="81">
        <v>18874800</v>
      </c>
      <c r="O530" s="3">
        <v>1000</v>
      </c>
      <c r="P530" s="81">
        <v>11299134.07</v>
      </c>
    </row>
    <row r="531" spans="11:16" ht="15">
      <c r="K531" s="81"/>
      <c r="L531" s="81"/>
      <c r="N531" s="81">
        <v>17701300</v>
      </c>
      <c r="O531" s="3">
        <v>1000</v>
      </c>
      <c r="P531" s="81">
        <v>10770456.23</v>
      </c>
    </row>
    <row r="532" spans="11:16" ht="15">
      <c r="K532" s="81"/>
      <c r="L532" s="81"/>
      <c r="N532" s="81">
        <v>17701300</v>
      </c>
      <c r="O532" s="3">
        <v>1000</v>
      </c>
      <c r="P532" s="81">
        <v>10770456.23</v>
      </c>
    </row>
    <row r="533" spans="11:16" ht="15">
      <c r="K533" s="81"/>
      <c r="L533" s="81"/>
      <c r="N533" s="81">
        <v>1173500</v>
      </c>
      <c r="O533" s="3">
        <v>1000</v>
      </c>
      <c r="P533" s="81">
        <v>528677.84</v>
      </c>
    </row>
    <row r="534" spans="11:16" ht="15">
      <c r="K534" s="81"/>
      <c r="L534" s="81"/>
      <c r="N534" s="81">
        <v>1173500</v>
      </c>
      <c r="O534" s="3">
        <v>1000</v>
      </c>
      <c r="P534" s="81">
        <v>528677.84</v>
      </c>
    </row>
    <row r="535" spans="11:16" ht="15">
      <c r="K535" s="81"/>
      <c r="L535" s="81"/>
      <c r="N535" s="81">
        <v>268800</v>
      </c>
      <c r="O535" s="3">
        <v>1000</v>
      </c>
      <c r="P535" s="81">
        <v>65152.56</v>
      </c>
    </row>
    <row r="536" spans="11:16" ht="15">
      <c r="K536" s="81"/>
      <c r="L536" s="81"/>
      <c r="N536" s="81">
        <v>268800</v>
      </c>
      <c r="O536" s="3">
        <v>1000</v>
      </c>
      <c r="P536" s="81">
        <v>65152.56</v>
      </c>
    </row>
    <row r="537" spans="11:16" ht="15">
      <c r="K537" s="81"/>
      <c r="L537" s="81"/>
      <c r="N537" s="81">
        <v>268800</v>
      </c>
      <c r="O537" s="3">
        <v>1000</v>
      </c>
      <c r="P537" s="81">
        <v>65152.56</v>
      </c>
    </row>
    <row r="538" spans="11:16" ht="15">
      <c r="K538" s="81"/>
      <c r="L538" s="81"/>
      <c r="N538" s="81">
        <v>268800</v>
      </c>
      <c r="O538" s="3">
        <v>1000</v>
      </c>
      <c r="P538" s="81">
        <v>65152.56</v>
      </c>
    </row>
    <row r="539" spans="11:16" ht="15">
      <c r="K539" s="81"/>
      <c r="L539" s="81"/>
      <c r="N539" s="81">
        <v>28313663</v>
      </c>
      <c r="O539" s="3">
        <v>1000</v>
      </c>
      <c r="P539" s="81">
        <v>13599557.62</v>
      </c>
    </row>
    <row r="540" spans="11:16" ht="15">
      <c r="K540" s="81"/>
      <c r="L540" s="81"/>
      <c r="N540" s="81">
        <v>27777813</v>
      </c>
      <c r="O540" s="3">
        <v>1000</v>
      </c>
      <c r="P540" s="81">
        <v>13436732.62</v>
      </c>
    </row>
    <row r="541" spans="11:16" ht="15">
      <c r="K541" s="81"/>
      <c r="L541" s="81"/>
      <c r="N541" s="81">
        <v>22492500</v>
      </c>
      <c r="O541" s="3">
        <v>1000</v>
      </c>
      <c r="P541" s="81">
        <v>11609280.95</v>
      </c>
    </row>
    <row r="542" spans="11:16" ht="15.75" customHeight="1">
      <c r="K542" s="81"/>
      <c r="L542" s="81"/>
      <c r="N542" s="81">
        <v>17051800</v>
      </c>
      <c r="O542" s="3">
        <v>1000</v>
      </c>
      <c r="P542" s="81">
        <v>8303297.65</v>
      </c>
    </row>
    <row r="543" spans="11:16" ht="15" hidden="1">
      <c r="K543" s="81"/>
      <c r="L543" s="81"/>
      <c r="N543" s="81">
        <v>2304100</v>
      </c>
      <c r="O543" s="3">
        <v>1000</v>
      </c>
      <c r="P543" s="81">
        <v>1160500</v>
      </c>
    </row>
    <row r="544" spans="11:16" ht="15" hidden="1">
      <c r="K544" s="81"/>
      <c r="L544" s="81"/>
      <c r="N544" s="81">
        <v>3136600</v>
      </c>
      <c r="O544" s="3">
        <v>1000</v>
      </c>
      <c r="P544" s="81">
        <v>2145483.3</v>
      </c>
    </row>
    <row r="545" spans="11:16" ht="15" hidden="1">
      <c r="K545" s="81"/>
      <c r="L545" s="81"/>
      <c r="N545" s="81">
        <v>4883100</v>
      </c>
      <c r="O545" s="3">
        <v>1000</v>
      </c>
      <c r="P545" s="81">
        <v>1636820.67</v>
      </c>
    </row>
    <row r="546" spans="11:16" ht="15" hidden="1">
      <c r="K546" s="81"/>
      <c r="L546" s="81"/>
      <c r="N546" s="81">
        <v>244800</v>
      </c>
      <c r="O546" s="3">
        <v>1000</v>
      </c>
      <c r="P546" s="81">
        <v>244043.06</v>
      </c>
    </row>
    <row r="547" spans="11:16" ht="15" hidden="1">
      <c r="K547" s="81"/>
      <c r="L547" s="81"/>
      <c r="N547" s="81">
        <v>243100</v>
      </c>
      <c r="O547" s="3">
        <v>1000</v>
      </c>
      <c r="P547" s="81">
        <v>167288.9</v>
      </c>
    </row>
    <row r="548" spans="11:16" ht="15" hidden="1">
      <c r="K548" s="81"/>
      <c r="L548" s="81"/>
      <c r="N548" s="81">
        <v>1631900</v>
      </c>
      <c r="O548" s="3">
        <v>1000</v>
      </c>
      <c r="P548" s="81">
        <v>788426.56</v>
      </c>
    </row>
    <row r="549" spans="11:16" ht="15" hidden="1">
      <c r="K549" s="81"/>
      <c r="L549" s="81"/>
      <c r="N549" s="81">
        <v>483000</v>
      </c>
      <c r="O549" s="3">
        <v>1000</v>
      </c>
      <c r="P549" s="81">
        <v>46778.02</v>
      </c>
    </row>
    <row r="550" spans="11:16" ht="15" hidden="1">
      <c r="K550" s="81"/>
      <c r="L550" s="81"/>
      <c r="N550" s="81">
        <v>2280300</v>
      </c>
      <c r="O550" s="3">
        <v>1000</v>
      </c>
      <c r="P550" s="81">
        <v>390284.13</v>
      </c>
    </row>
    <row r="551" spans="11:16" ht="15" hidden="1">
      <c r="K551" s="81"/>
      <c r="L551" s="81"/>
      <c r="N551" s="81">
        <v>402213</v>
      </c>
      <c r="O551" s="3">
        <v>1000</v>
      </c>
      <c r="P551" s="81">
        <v>190631</v>
      </c>
    </row>
    <row r="552" spans="11:16" ht="15" hidden="1">
      <c r="K552" s="81"/>
      <c r="L552" s="81"/>
      <c r="N552" s="81">
        <v>535850</v>
      </c>
      <c r="O552" s="3">
        <v>1000</v>
      </c>
      <c r="P552" s="81">
        <v>162825</v>
      </c>
    </row>
    <row r="553" spans="11:16" ht="15" hidden="1">
      <c r="K553" s="81"/>
      <c r="L553" s="81"/>
      <c r="N553" s="81">
        <v>535850</v>
      </c>
      <c r="O553" s="3">
        <v>1000</v>
      </c>
      <c r="P553" s="81">
        <v>162825</v>
      </c>
    </row>
    <row r="554" spans="11:16" ht="15" hidden="1">
      <c r="K554" s="81">
        <v>209110400.76</v>
      </c>
      <c r="L554" s="81"/>
      <c r="N554" s="81"/>
      <c r="O554" s="3">
        <v>1000</v>
      </c>
      <c r="P554" s="81"/>
    </row>
    <row r="555" spans="11:16" ht="15" hidden="1">
      <c r="K555" s="81">
        <v>209110400.76</v>
      </c>
      <c r="L555" s="81"/>
      <c r="N555" s="81"/>
      <c r="O555" s="3">
        <v>1000</v>
      </c>
      <c r="P555" s="81"/>
    </row>
    <row r="556" spans="11:16" ht="13.5" customHeight="1" hidden="1">
      <c r="K556" s="81">
        <v>209110400.76</v>
      </c>
      <c r="L556" s="81"/>
      <c r="N556" s="81"/>
      <c r="O556" s="3">
        <v>1000</v>
      </c>
      <c r="P556" s="81"/>
    </row>
    <row r="557" spans="11:16" ht="15" hidden="1">
      <c r="K557" s="81">
        <v>209110400.76</v>
      </c>
      <c r="L557" s="81"/>
      <c r="N557" s="81"/>
      <c r="O557" s="3">
        <v>1000</v>
      </c>
      <c r="P557" s="81"/>
    </row>
    <row r="558" spans="11:16" ht="15" hidden="1">
      <c r="K558" s="81">
        <v>209110400.76</v>
      </c>
      <c r="L558" s="81"/>
      <c r="N558" s="81"/>
      <c r="O558" s="3">
        <v>1000</v>
      </c>
      <c r="P558" s="81"/>
    </row>
    <row r="559" spans="11:16" ht="15" hidden="1">
      <c r="K559" s="81">
        <v>209110400.76</v>
      </c>
      <c r="L559" s="81"/>
      <c r="N559" s="81"/>
      <c r="O559" s="3">
        <v>1000</v>
      </c>
      <c r="P559" s="81"/>
    </row>
    <row r="560" spans="11:16" ht="15" hidden="1">
      <c r="K560" s="81">
        <v>209110400.76</v>
      </c>
      <c r="L560" s="81"/>
      <c r="N560" s="81"/>
      <c r="O560" s="3">
        <v>1000</v>
      </c>
      <c r="P560" s="81"/>
    </row>
    <row r="561" spans="11:16" ht="15" hidden="1">
      <c r="K561" s="81">
        <v>209110400.76</v>
      </c>
      <c r="L561" s="81"/>
      <c r="N561" s="81"/>
      <c r="O561" s="3">
        <v>1000</v>
      </c>
      <c r="P561" s="81"/>
    </row>
    <row r="562" spans="11:16" ht="15" hidden="1">
      <c r="K562" s="81">
        <v>209110400.76</v>
      </c>
      <c r="L562" s="81"/>
      <c r="N562" s="81"/>
      <c r="O562" s="3">
        <v>1000</v>
      </c>
      <c r="P562" s="81"/>
    </row>
    <row r="563" spans="11:16" ht="15" hidden="1">
      <c r="K563" s="81">
        <v>209110400.76</v>
      </c>
      <c r="L563" s="81"/>
      <c r="N563" s="81"/>
      <c r="O563" s="3">
        <v>1000</v>
      </c>
      <c r="P563" s="81"/>
    </row>
    <row r="564" spans="11:16" ht="15" hidden="1">
      <c r="K564" s="85"/>
      <c r="L564" s="85"/>
      <c r="N564" s="87">
        <v>1167763995</v>
      </c>
      <c r="O564" s="3">
        <v>1000</v>
      </c>
      <c r="P564" s="87">
        <v>555822240.99</v>
      </c>
    </row>
    <row r="565" spans="11:16" ht="15" hidden="1">
      <c r="K565" s="85"/>
      <c r="L565" s="85"/>
      <c r="N565" s="85"/>
      <c r="P565" s="85"/>
    </row>
    <row r="566" ht="15" hidden="1"/>
    <row r="567" spans="11:16" ht="15.75">
      <c r="K567" s="81">
        <v>-134264.06</v>
      </c>
      <c r="L567" s="81"/>
      <c r="N567" s="82">
        <v>12467675</v>
      </c>
      <c r="O567" s="3">
        <v>1000</v>
      </c>
      <c r="P567" s="82">
        <v>7166653.01</v>
      </c>
    </row>
    <row r="568" spans="11:16" ht="15.75">
      <c r="K568" s="81">
        <v>-134264.06</v>
      </c>
      <c r="L568" s="81"/>
      <c r="N568" s="82">
        <v>12467675</v>
      </c>
      <c r="O568" s="3">
        <v>1000</v>
      </c>
      <c r="P568" s="81">
        <v>7166653.01</v>
      </c>
    </row>
    <row r="569" spans="11:16" ht="15">
      <c r="K569" s="81">
        <v>-216287329.79</v>
      </c>
      <c r="L569" s="81"/>
      <c r="N569" s="81">
        <v>-1155296320</v>
      </c>
      <c r="O569" s="3">
        <v>1000</v>
      </c>
      <c r="P569" s="81">
        <v>-560134143.57</v>
      </c>
    </row>
    <row r="570" spans="11:16" ht="15">
      <c r="K570" s="81">
        <v>-216287329.79</v>
      </c>
      <c r="L570" s="81"/>
      <c r="N570" s="81">
        <v>-1155296320</v>
      </c>
      <c r="O570" s="3">
        <v>1000</v>
      </c>
      <c r="P570" s="81">
        <v>-560134143.57</v>
      </c>
    </row>
    <row r="571" spans="11:16" ht="15">
      <c r="K571" s="81">
        <v>-216287329.79</v>
      </c>
      <c r="L571" s="81"/>
      <c r="N571" s="81">
        <v>-1155296320</v>
      </c>
      <c r="O571" s="3">
        <v>1000</v>
      </c>
      <c r="P571" s="81">
        <v>-560134143.57</v>
      </c>
    </row>
    <row r="572" spans="11:16" ht="15">
      <c r="K572" s="81"/>
      <c r="L572" s="81"/>
      <c r="N572" s="81">
        <v>-1155296320</v>
      </c>
      <c r="O572" s="3">
        <v>1000</v>
      </c>
      <c r="P572" s="81">
        <v>-560134143.57</v>
      </c>
    </row>
    <row r="573" spans="11:16" ht="15">
      <c r="K573" s="81">
        <v>216153065.73</v>
      </c>
      <c r="L573" s="81"/>
      <c r="N573" s="81">
        <v>1167763995</v>
      </c>
      <c r="O573" s="3">
        <v>1000</v>
      </c>
      <c r="P573" s="81">
        <v>567300796.58</v>
      </c>
    </row>
    <row r="574" spans="11:16" ht="15">
      <c r="K574" s="81">
        <v>216153065.73</v>
      </c>
      <c r="L574" s="81"/>
      <c r="N574" s="81">
        <v>1167763995</v>
      </c>
      <c r="O574" s="3">
        <v>1000</v>
      </c>
      <c r="P574" s="81">
        <v>567300796.58</v>
      </c>
    </row>
    <row r="575" spans="11:16" ht="15">
      <c r="K575" s="81">
        <v>216153065.73</v>
      </c>
      <c r="L575" s="81"/>
      <c r="N575" s="81">
        <v>1167763995</v>
      </c>
      <c r="O575" s="3">
        <v>1000</v>
      </c>
      <c r="P575" s="81">
        <v>567300796.58</v>
      </c>
    </row>
    <row r="576" spans="11:16" ht="15">
      <c r="K576" s="81"/>
      <c r="L576" s="81"/>
      <c r="N576" s="81">
        <v>1167763995</v>
      </c>
      <c r="O576" s="3">
        <v>1000</v>
      </c>
      <c r="P576" s="81">
        <v>567300796.58</v>
      </c>
    </row>
    <row r="577" spans="11:16" ht="15">
      <c r="K577" s="81">
        <v>209110400.76</v>
      </c>
      <c r="L577" s="81"/>
      <c r="N577" s="81">
        <v>-429193400</v>
      </c>
      <c r="O577" s="3">
        <v>1000</v>
      </c>
      <c r="P577" s="81">
        <v>-209110400.76</v>
      </c>
    </row>
    <row r="578" spans="11:16" ht="15">
      <c r="K578" s="81"/>
      <c r="L578" s="81"/>
      <c r="N578" s="81">
        <v>-429193400</v>
      </c>
      <c r="O578" s="3">
        <v>1000</v>
      </c>
      <c r="P578" s="81">
        <v>-209110400.76</v>
      </c>
    </row>
  </sheetData>
  <sheetProtection/>
  <mergeCells count="8">
    <mergeCell ref="I1:J1"/>
    <mergeCell ref="C4:J4"/>
    <mergeCell ref="C2:J2"/>
    <mergeCell ref="A5:J5"/>
    <mergeCell ref="A6:J6"/>
    <mergeCell ref="A12:J12"/>
    <mergeCell ref="A8:C8"/>
    <mergeCell ref="C3:J3"/>
  </mergeCells>
  <printOptions/>
  <pageMargins left="0.3937007874015748" right="0.3937007874015748" top="0.7874015748031497" bottom="0.7874015748031497" header="0.5118110236220472" footer="0.5118110236220472"/>
  <pageSetup fitToHeight="0"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Истрашкина</cp:lastModifiedBy>
  <cp:lastPrinted>2015-03-23T22:15:39Z</cp:lastPrinted>
  <dcterms:created xsi:type="dcterms:W3CDTF">2009-07-15T03:54:26Z</dcterms:created>
  <dcterms:modified xsi:type="dcterms:W3CDTF">2015-03-23T22:15:42Z</dcterms:modified>
  <cp:category/>
  <cp:version/>
  <cp:contentType/>
  <cp:contentStatus/>
</cp:coreProperties>
</file>